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755"/>
  </bookViews>
  <sheets>
    <sheet name="Sheet1" sheetId="1" r:id="rId1"/>
  </sheets>
  <definedNames>
    <definedName name="_xlnm.Print_Area" localSheetId="0">Sheet1!$A$1:$L$512</definedName>
  </definedNames>
  <calcPr calcId="152511"/>
</workbook>
</file>

<file path=xl/calcChain.xml><?xml version="1.0" encoding="utf-8"?>
<calcChain xmlns="http://schemas.openxmlformats.org/spreadsheetml/2006/main">
  <c r="J86" i="1"/>
  <c r="J151" l="1"/>
  <c r="J252"/>
  <c r="J160"/>
  <c r="J157" l="1"/>
  <c r="J125"/>
  <c r="J458"/>
  <c r="J136" l="1"/>
  <c r="J349"/>
  <c r="J137" l="1"/>
  <c r="J158" l="1"/>
  <c r="J114"/>
  <c r="J394" l="1"/>
  <c r="J344"/>
  <c r="J155"/>
  <c r="J315"/>
  <c r="J146"/>
  <c r="J247" l="1"/>
  <c r="J149"/>
  <c r="J78" l="1"/>
  <c r="J111"/>
  <c r="J147"/>
  <c r="J141"/>
  <c r="J488"/>
  <c r="J119"/>
  <c r="J166"/>
  <c r="J165"/>
  <c r="J163"/>
  <c r="J161"/>
  <c r="J159"/>
  <c r="J154"/>
  <c r="J153" s="1"/>
  <c r="J152"/>
  <c r="J150"/>
  <c r="J148"/>
  <c r="J145"/>
  <c r="J144"/>
  <c r="J140"/>
  <c r="J139"/>
  <c r="J138"/>
  <c r="J134"/>
  <c r="J132"/>
  <c r="J130"/>
  <c r="J129"/>
  <c r="J128"/>
  <c r="J126"/>
  <c r="J121"/>
  <c r="J120"/>
  <c r="J115"/>
  <c r="J485" l="1"/>
  <c r="J142"/>
  <c r="J124"/>
  <c r="J123"/>
  <c r="J122"/>
  <c r="J118"/>
  <c r="J116"/>
  <c r="J113"/>
  <c r="J109"/>
  <c r="J437"/>
  <c r="J480"/>
  <c r="J491"/>
  <c r="J475"/>
  <c r="J311"/>
  <c r="J374"/>
  <c r="J401"/>
  <c r="J117" l="1"/>
  <c r="J291"/>
  <c r="J135" l="1"/>
  <c r="J103"/>
  <c r="J467" l="1"/>
  <c r="J235" l="1"/>
  <c r="J206"/>
  <c r="J46"/>
  <c r="J70"/>
  <c r="J75"/>
  <c r="J91"/>
  <c r="J93"/>
  <c r="J104"/>
  <c r="J105"/>
  <c r="J106"/>
  <c r="J107"/>
  <c r="J110"/>
  <c r="J108" s="1"/>
  <c r="J127"/>
  <c r="J131"/>
  <c r="J133"/>
  <c r="J143"/>
  <c r="J156"/>
  <c r="J162"/>
  <c r="J164"/>
  <c r="J212"/>
  <c r="J215"/>
  <c r="J217"/>
  <c r="J222"/>
  <c r="J226"/>
  <c r="J228"/>
  <c r="J241"/>
  <c r="J245"/>
  <c r="J258"/>
  <c r="J264"/>
  <c r="J267"/>
  <c r="J269"/>
  <c r="J278"/>
  <c r="J284"/>
  <c r="J287"/>
  <c r="J301"/>
  <c r="J303"/>
  <c r="J318"/>
  <c r="J324"/>
  <c r="J326"/>
  <c r="J333"/>
  <c r="J339"/>
  <c r="J342"/>
  <c r="J351"/>
  <c r="J363"/>
  <c r="J369"/>
  <c r="J372"/>
  <c r="J383"/>
  <c r="J389"/>
  <c r="J392"/>
  <c r="J399"/>
  <c r="J407"/>
  <c r="J413"/>
  <c r="J416"/>
  <c r="J418"/>
  <c r="J426"/>
  <c r="J432"/>
  <c r="J435"/>
  <c r="J447"/>
  <c r="J453"/>
  <c r="J456"/>
  <c r="J473"/>
  <c r="J495" s="1"/>
  <c r="J98" l="1"/>
  <c r="J254"/>
  <c r="J359"/>
  <c r="J403"/>
  <c r="J102"/>
  <c r="J422"/>
  <c r="J273"/>
  <c r="J231"/>
  <c r="J112"/>
  <c r="J329"/>
  <c r="J379"/>
  <c r="J443"/>
  <c r="J463"/>
  <c r="J167" l="1"/>
</calcChain>
</file>

<file path=xl/sharedStrings.xml><?xml version="1.0" encoding="utf-8"?>
<sst xmlns="http://schemas.openxmlformats.org/spreadsheetml/2006/main" count="504" uniqueCount="206">
  <si>
    <t>OPŠTINA TUZI                                                                                                                                                                                     Sekretarijat za finansije i ekonomski razvoj</t>
  </si>
  <si>
    <t xml:space="preserve">OPŠTI DIO </t>
  </si>
  <si>
    <t>Član 1</t>
  </si>
  <si>
    <t>Budžet opštine  Tuzi</t>
  </si>
  <si>
    <t>Iznos u EUR</t>
  </si>
  <si>
    <t>IZVORNI PRIHODI</t>
  </si>
  <si>
    <t>Porezi</t>
  </si>
  <si>
    <t>Takse</t>
  </si>
  <si>
    <t>Naknade</t>
  </si>
  <si>
    <t>Ostali prihodi</t>
  </si>
  <si>
    <t>IZDACI</t>
  </si>
  <si>
    <t>Tekući izdaci</t>
  </si>
  <si>
    <t>Transferi institucijama, pojedincima, nevladinom i javnom sektoru</t>
  </si>
  <si>
    <t>Rezerve</t>
  </si>
  <si>
    <t>PRIMARNI SUFICIT</t>
  </si>
  <si>
    <t>OTPLATA DUGA</t>
  </si>
  <si>
    <t>Otplata obaveza</t>
  </si>
  <si>
    <t>NEDOSTAJUĆA SREDSTVA</t>
  </si>
  <si>
    <t>FINANSIRANJE</t>
  </si>
  <si>
    <t>Ekonom
klasif</t>
  </si>
  <si>
    <t>Ekonom 
klasif</t>
  </si>
  <si>
    <t>OPIS</t>
  </si>
  <si>
    <t>PLAN 2019</t>
  </si>
  <si>
    <t>PRIMICI</t>
  </si>
  <si>
    <t>TEKUĆI PRIHODI</t>
  </si>
  <si>
    <t>POREZI</t>
  </si>
  <si>
    <t>Porez na dohodak fizičkih lica</t>
  </si>
  <si>
    <t>Porez na nepokretnosti</t>
  </si>
  <si>
    <t>Porez na promet nepokretnosti</t>
  </si>
  <si>
    <t>Prirez porezu na dohodak fizičkih lica</t>
  </si>
  <si>
    <t>TAKSE</t>
  </si>
  <si>
    <t>Lokalne administrativne takse</t>
  </si>
  <si>
    <t>Lokalne komunalne takse</t>
  </si>
  <si>
    <t>NAKNADE</t>
  </si>
  <si>
    <t>Naknada za korišćenje dobara od opšteg interesa</t>
  </si>
  <si>
    <t>Naknada za korišćenje prirodnih dobara</t>
  </si>
  <si>
    <t>Naknada za komunalno opremanje 
građevinskog zemljišta</t>
  </si>
  <si>
    <t>Naknada za komunalno opremanje 
građevinskog zemljišta za nelegalne objekte</t>
  </si>
  <si>
    <t xml:space="preserve">Godišnja naknada pri registraciji drumskih motornih vozila </t>
  </si>
  <si>
    <t>Ostale naknade za puteve</t>
  </si>
  <si>
    <t>Ostale naknade - komunalna naknada</t>
  </si>
  <si>
    <t>OSTALI PRIHODI</t>
  </si>
  <si>
    <t>Prihodi koje organi ostvaruju vršenjem svoje djelatnosti</t>
  </si>
  <si>
    <t>SREDSTVA PRENESENA IZ PRETHODNE GODINE</t>
  </si>
  <si>
    <t>Sredstva prenesena iz prethodne godine</t>
  </si>
  <si>
    <t>DONACIJE I TRANSFERI</t>
  </si>
  <si>
    <t>UKUPNI PRIMICI</t>
  </si>
  <si>
    <t>Ekonom.
Klasif</t>
  </si>
  <si>
    <t>Bruto zarade i doprinosi na teret poslodavca</t>
  </si>
  <si>
    <t>Neto zarade</t>
  </si>
  <si>
    <t>Porez na zarade zaposlenih</t>
  </si>
  <si>
    <t>Doprinosi na teret zaposlenog</t>
  </si>
  <si>
    <t>Doprinosi na teret poslodavca</t>
  </si>
  <si>
    <t>Opštinski prirez</t>
  </si>
  <si>
    <t>Ostala lična primanja</t>
  </si>
  <si>
    <t>Naknada za prevoz</t>
  </si>
  <si>
    <t>Naknada skupštinskim odbornicima</t>
  </si>
  <si>
    <t>Ostale naknade</t>
  </si>
  <si>
    <t>Rashodi za materijal</t>
  </si>
  <si>
    <t>Administrativni materijal</t>
  </si>
  <si>
    <t>Rashodi za energiju</t>
  </si>
  <si>
    <t>Rashodi za gorivo</t>
  </si>
  <si>
    <t>Rashodi za usluge</t>
  </si>
  <si>
    <t>Službena putovanja</t>
  </si>
  <si>
    <t>Reprezentacija, štampa i troškovi bifea</t>
  </si>
  <si>
    <t>Komunikacione usluge</t>
  </si>
  <si>
    <t>Bankarske usluge/provizije</t>
  </si>
  <si>
    <t>Konsultantske usluge, projekti i studije</t>
  </si>
  <si>
    <t>Usluge stručnog usavršavanja</t>
  </si>
  <si>
    <t>Ostale usluge</t>
  </si>
  <si>
    <t>Tekuće održavanje</t>
  </si>
  <si>
    <t>Tekuće održavanje objekata - zgrada opštine</t>
  </si>
  <si>
    <t>Tekuće održavanje opreme - vozila</t>
  </si>
  <si>
    <t>Tekuće održavanje opreme - kopir aparat</t>
  </si>
  <si>
    <t>Renta</t>
  </si>
  <si>
    <t>Zakup objekata</t>
  </si>
  <si>
    <t>Ostali izdaci</t>
  </si>
  <si>
    <t>Izdaci po osnovu isplate ugovora o djelu</t>
  </si>
  <si>
    <t>Izrada i održavanje softvera</t>
  </si>
  <si>
    <t>Osiguranje</t>
  </si>
  <si>
    <t>Kontribucije za članstvo u domaćim i međun organiz</t>
  </si>
  <si>
    <t>Komunalne naknade i javne česme</t>
  </si>
  <si>
    <t>Ostalo</t>
  </si>
  <si>
    <t>Transferi institucijama sporta</t>
  </si>
  <si>
    <t>Transferi nevladinim organizacijama</t>
  </si>
  <si>
    <t>Ostali transferi nevladinim organizacijama</t>
  </si>
  <si>
    <t>Transferi političkim partijama</t>
  </si>
  <si>
    <t>Transferi za jednokratne socijalne pomoći</t>
  </si>
  <si>
    <t>Transferi pojedincima</t>
  </si>
  <si>
    <t>Ostali transferi pojedincima</t>
  </si>
  <si>
    <t>Transferi institucijama</t>
  </si>
  <si>
    <t>Kapitalni izdaci</t>
  </si>
  <si>
    <t>Izdaci za lokalnu infrastrukturu</t>
  </si>
  <si>
    <t>Izdaci za opremu</t>
  </si>
  <si>
    <t>Transferi za projekat</t>
  </si>
  <si>
    <t>Otplata obaveza iz prethodnog perioda</t>
  </si>
  <si>
    <t>Sredstva rezerve</t>
  </si>
  <si>
    <t>Tekuća budžetska rezerva</t>
  </si>
  <si>
    <t>Stalna budžetska rezerva</t>
  </si>
  <si>
    <t>UKUPNI IZDACI</t>
  </si>
  <si>
    <t>Član 4</t>
  </si>
  <si>
    <t>Za izvršenje budžeta odgovoran je predsjednik opštine.</t>
  </si>
  <si>
    <t>Za namjensko korišćenje budžetskih sredstava odgovoran je sekretar Sekretarijata za finansije i ekonomski razvoj.</t>
  </si>
  <si>
    <t>Član 5</t>
  </si>
  <si>
    <t>Nadzor nad izvršenjem budžeta i namjenskim korišćenjem sredstava koja se budžetom raspoređuju za pojedine namjene vrši Skupština opštine Tuzi na način propisan Statutom opštine.</t>
  </si>
  <si>
    <t>Član 6</t>
  </si>
  <si>
    <t>Potrošačka jedinica dužna je da dostavi Sekretarijatu za finansije i ekonomski razvoj tromjesečni plan potrošnje budžetom odobrenih sredstava, najkasnije 10 dana od dana usvajanja budžeta.</t>
  </si>
  <si>
    <t>Potrošačke jedinice mogu ugovarati obaveze do iznosa sredstava koja su planom potrošnje odobrena od strane  predsjednika opštine.</t>
  </si>
  <si>
    <t>Član 7</t>
  </si>
  <si>
    <t xml:space="preserve">Ako službenici iz jedne potrošačke jedinice pređu u drugu potrošačku jedinicu, istovremeno se vrši transfer sredstava za njihove bruto zarade, ostala lična primanja i pripadajući dio rashoda za materijal i usluge bez promjene ukupnog iznosa planiranih sredstava za navedene izdatke.
</t>
  </si>
  <si>
    <t>Član 8</t>
  </si>
  <si>
    <t>U postupku izvršenja Budžeta korisnici sredstava imaju ovlašćenja i dužnosti utvrđene ovim Budžetom i drugim propisima, uz saglasnost predsjednika opštine.</t>
  </si>
  <si>
    <t>Član 9</t>
  </si>
  <si>
    <t xml:space="preserve">Predsjednik opštine može vršiti preusmjeravanje sredstava potrošačkih jedinica, po pojedinim namjenama, najviše do 10% sredstava utvrđenih za potrošačku jedinicu, na osnovu obrazloženog zahtjeva potrošačke jedinice. 
</t>
  </si>
  <si>
    <t>Potrošačke jedinice mogu preusmjeriti odobrena sredstva po pojedinim namjenama, uz odobrenje predsjednika opštine, u visini do 10% iznosa sredstava predviđenih za namjene čiji se iznos mijenja.</t>
  </si>
  <si>
    <t>Član 10</t>
  </si>
  <si>
    <t xml:space="preserve">Neutrošena sredstva kapitalnog budžeta, predsjednik opštine, može na predlog sekretara Sekretarijata za finansije i ekonomski razvoj preusmjeriti na druge kapitalne investicije. </t>
  </si>
  <si>
    <t>Član 11</t>
  </si>
  <si>
    <t>Namjenske donacije izvršavaće se u visini njihovog ostvarenja.</t>
  </si>
  <si>
    <t>Član 12</t>
  </si>
  <si>
    <t>Sredstva utvrđena za realizaciju kapitalnog budžeta izvršavaće se prema dinamici utvrđenoj budžetskim planom potrošnje, uz saglasnost predsjednika opštine.</t>
  </si>
  <si>
    <t>Nosioci poslova iz predhodnog stava dužni su da blagovremeno pripreme neophodnu dokumentaciju (projekte, ponude, ugovore, situacije i dr.) koja se odnosi na određene investicije.</t>
  </si>
  <si>
    <t>Član 13</t>
  </si>
  <si>
    <t>Član 14</t>
  </si>
  <si>
    <t>Isplate na osnovu izvršnih sudskih odluka čiji je osnov utuženja nastao prije tekuće fiskalne godine realizovaće se na teret sredstava planiranih za otplatu ostalih obaveza.</t>
  </si>
  <si>
    <t>Član 15</t>
  </si>
  <si>
    <t>Predsjednik opštine odlučuje o korišćenju sredstava tekuće i stalne budžetske rezerve, koja su planirana za hitne i nepredviđene potrebe tokom fiskalne godine za koje Budžetom nisu obezbijeđena sredstva ili nisu obezbijeđena u dovoljnom iznosu, u skladu sa propisima Skupštine opštine.</t>
  </si>
  <si>
    <t>Član 16</t>
  </si>
  <si>
    <t xml:space="preserve">SLUŽBA PREDSJEDNIKA OPŠTINE 
</t>
  </si>
  <si>
    <t>SLUŽBA SKUPŠTINE</t>
  </si>
  <si>
    <t>SLUŽBA GLAVNOG ADMINISTRATORA</t>
  </si>
  <si>
    <t>SEKRETARIJAT ZA FINANSIJE I EKONOMSKI RAZVOJ</t>
  </si>
  <si>
    <t>Ostali kapitalni izdaci (troškovi finansiranja projekata)</t>
  </si>
  <si>
    <t>Ostali transferi institucijama</t>
  </si>
  <si>
    <t>SEKRETARIJAT ZA POLJOPRIVREDU I RURALNI RAZVOJ</t>
  </si>
  <si>
    <t xml:space="preserve">UPRAVA LOKALNIH JAVNIH PRIHODA
</t>
  </si>
  <si>
    <t xml:space="preserve">SLUŽBA KOMUNALNE POLICIJE I INSPEKCIJE
</t>
  </si>
  <si>
    <t>SKUPŠTINA OPŠTINE TUZI</t>
  </si>
  <si>
    <t>PREDSJEDNIK</t>
  </si>
  <si>
    <t>Fadil Kajoshaj</t>
  </si>
  <si>
    <t xml:space="preserve">     ODLUKA O BUDŽETU OPŠTINE TUZI</t>
  </si>
  <si>
    <t>Član 17</t>
  </si>
  <si>
    <t>Sekretarijat za finansije i ekonomski razvoj</t>
  </si>
  <si>
    <t>Ostali transferi</t>
  </si>
  <si>
    <t xml:space="preserve">Transferi privrednim društvima </t>
  </si>
  <si>
    <t>Transferi institucijama, pojedincima, nevladinom i javnom sektoru i ostali transferi</t>
  </si>
  <si>
    <t>Predsjednik opštine, na predlog glavnog službenika za finansije – Sekretara za finansije i ekonomski razvoj, odobrava dinamiku trošenja budžetskih sredstava. Glavni službenik za finansije sredstva utvrđena Odlukom o budžetu opštine, odobrava potrošačkim jedinicama izdavanjem periodičnih dodjela/alokacija (mjesečnih ili kvartalnih kvota) na osnovu predloga potrošnje dostavljenih od strane potrošačkih jedinica, a u skladu sa odobrenim Dinamičkim planom potrošnje.</t>
  </si>
  <si>
    <t>Obaveze prema potrošačkim jedinicama u toku godine izvršavaće se srazmjerno ostvarenim prihodima, u skladu sa mjesečnim-tromjesečnim planovima potrošnje budžeta.
Dodjele iz budžeta potpisuje glavni službenik za finansije i evidentiraju se u glavnoj knjizi trezora za svaku potrošačku jedinicu posebno.</t>
  </si>
  <si>
    <t>Subvencije</t>
  </si>
  <si>
    <t>Subvencije za podršku poljoprivrednim proizvođačima</t>
  </si>
  <si>
    <t>Advokatske, notarske, pravne usluge i dr</t>
  </si>
  <si>
    <t>Advokatske, notarske, pravne usluge i dr.</t>
  </si>
  <si>
    <t>SEKRETARIJAT ZA PLANIRANJE, UREĐENJE PROSTORA I KOMUNALNE POSLOVE</t>
  </si>
  <si>
    <t>SEKRETARIJAT ZA LOKALNU SAMOUPRAVU</t>
  </si>
  <si>
    <t>DIREKCIJA ZA IZGRADNJU, IMOVINU I ZASTUPANJE</t>
  </si>
  <si>
    <t>Investiciono održavanje</t>
  </si>
  <si>
    <t>Ostali transferi institucijama sporta - FK Dečić</t>
  </si>
  <si>
    <t>Ostale usluge - televiz.usluge na albanskom jeziku</t>
  </si>
  <si>
    <t>Ostali transferi institucijama sporta</t>
  </si>
  <si>
    <t>PLAN 2020</t>
  </si>
  <si>
    <t xml:space="preserve">    ZA 2020. GODINU</t>
  </si>
  <si>
    <t>ODLUKU O  BUDŽETU OPŠTINE TUZI
ZA 2020. GODINU</t>
  </si>
  <si>
    <t>Budžet opštine  Tuzi  za 2020. godinu dat je u sljedećoj tabeli:</t>
  </si>
  <si>
    <t>Sredstva opštine  Tuzi  za 2020. godinu iskazuju se i raspoređuju budžetom, i to prihodi po ekonomskoj klasifikaciji (po izvorima) i rashodi po namjenama, po ekonomskoj klasifikaciji, u sljedećim iznosima:</t>
  </si>
  <si>
    <t xml:space="preserve">Broj: </t>
  </si>
  <si>
    <t>Tuzi, _____________ godine</t>
  </si>
  <si>
    <t>Novčane kazne izrečene u prekršajnom i drugom postupku zbog neplaćanja lokalnih prihoda</t>
  </si>
  <si>
    <t>Kapitalne donacije u korist budžeta Opštine</t>
  </si>
  <si>
    <t>Transferi od budžeta Crne Gore</t>
  </si>
  <si>
    <t xml:space="preserve">Kamate zbog neblagovremenog plaćanja lokalnih poreza </t>
  </si>
  <si>
    <t>Transferi institucijama kulture i sporta</t>
  </si>
  <si>
    <t>Transferi političkim partijama, strankama i udruženjima</t>
  </si>
  <si>
    <t>Predsjednik opštine, na predlog sekretara Sekretarijata za finansije i ekonomski razvoj može utvrđivati redosljed prioriteta u plaćanju budžetom utvrđenih obaveza za 2020. godinu.</t>
  </si>
  <si>
    <t>Odluka o Budžetu Opštine  Tuzi za 2020. stupa na snagu osmog dana od dana objavljivanja u "Službenom listu Crne Gore - opštinski propisi", a primijenjivat će se od 01.01. 2020 godine</t>
  </si>
  <si>
    <t>Transferi institucijama, pojedincima, NVO i javnom sektoru</t>
  </si>
  <si>
    <t>Materijal za posebne namjene</t>
  </si>
  <si>
    <t>OS</t>
  </si>
  <si>
    <t>Advokatske, notarske i pravne usluge</t>
  </si>
  <si>
    <t xml:space="preserve">Transferi institucijama </t>
  </si>
  <si>
    <t>Komunalne naknade</t>
  </si>
  <si>
    <t xml:space="preserve">                Ostali izdaci</t>
  </si>
  <si>
    <t>Izdaci za građevinske objekte</t>
  </si>
  <si>
    <t xml:space="preserve">Tekuće donacije u korist budžeta Opštine
 </t>
  </si>
  <si>
    <t>EU donacije</t>
  </si>
  <si>
    <t>Na osnovu člana 67 Zakona o finansiranju lokalne samouprave ("Službeni list Crne Gore", br. 003/19 od 15.01.2019) i člana 53 stav 7 Statuta opštine Tuzi ("Službeni list Crne Gore - opštinski propisi", br. 24/19),  Skupština opštine Tuzi, na sjednici održanoj 18.07.2019. godine,  donijela je</t>
  </si>
  <si>
    <t>Ukupno u EUR</t>
  </si>
  <si>
    <t xml:space="preserve">Otplata obaveza iz prethodnog perioda </t>
  </si>
  <si>
    <t>Sredstva za javnu funkciju će se usmjeravati do iznosa sredstava predviđenih budžetom na osnovu operativnih planova za obračunski period, na koje je saglasnost dao nadležni organ uprave. Osnov za usmjeravanje sredstava predstavlja Mišljenje nadležnog organa iz Stava 1 ovog člana na Izvještaj o realizaciji plana korisnika sredstava za javnu funkciju.</t>
  </si>
  <si>
    <t>Predsjednik opštine može ovlastiti sekretara Sekretarijata za finansije i ekonomski razvoj da odlučuje o korišćenju sredstava tekuće budžetske rezerve u skladu sa Odlukom o bližim kriterijumima za korišćenje sredstava tekuće i stalne budžetske rezerve.</t>
  </si>
  <si>
    <t>Član 18</t>
  </si>
  <si>
    <t>Rezerva</t>
  </si>
  <si>
    <t>Transferi budžetu države - revolving fond</t>
  </si>
  <si>
    <t>Transferi institucijama, pojedincima nevladinom i javnom sektoru, ostali transferi</t>
  </si>
  <si>
    <t>Izdaci za gradjevinske objekte</t>
  </si>
  <si>
    <t>Izdaci po osnovu sudskih troškova</t>
  </si>
  <si>
    <t>SLUŽBA REVIZIJE</t>
  </si>
  <si>
    <t>Ostale usluge - informisanje na albanskom jeziku</t>
  </si>
  <si>
    <r>
      <t>Raspored sredstava Budžeta opštine Tuzi u iznosu od</t>
    </r>
    <r>
      <rPr>
        <sz val="20"/>
        <color rgb="FFFF0000"/>
        <rFont val="Arial"/>
        <family val="2"/>
      </rPr>
      <t xml:space="preserve"> </t>
    </r>
    <r>
      <rPr>
        <sz val="20"/>
        <rFont val="Arial"/>
        <family val="2"/>
        <charset val="238"/>
      </rPr>
      <t>4.409.000,00</t>
    </r>
    <r>
      <rPr>
        <sz val="20"/>
        <color theme="1"/>
        <rFont val="Arial"/>
        <family val="2"/>
      </rPr>
      <t xml:space="preserve"> eura po nosiocima i bližim namjenama sadržan je u Posebnom dijelu koji glasi:</t>
    </r>
  </si>
  <si>
    <t>Donacije</t>
  </si>
  <si>
    <t>Transferi Budžeta države</t>
  </si>
  <si>
    <t>Povećanje/smanjenje depozita</t>
  </si>
  <si>
    <t xml:space="preserve">     Tuzi, decembar 2020. godine</t>
  </si>
  <si>
    <r>
      <t xml:space="preserve">Ukupni primici sa početnim depozitom iznose od </t>
    </r>
    <r>
      <rPr>
        <b/>
        <sz val="20"/>
        <rFont val="Arial"/>
        <family val="2"/>
      </rPr>
      <t>4.483.230,00</t>
    </r>
    <r>
      <rPr>
        <sz val="20"/>
        <rFont val="Arial"/>
        <family val="2"/>
      </rPr>
      <t xml:space="preserve"> </t>
    </r>
    <r>
      <rPr>
        <b/>
        <sz val="20"/>
        <rFont val="Arial"/>
        <family val="2"/>
      </rPr>
      <t xml:space="preserve">€ </t>
    </r>
    <r>
      <rPr>
        <sz val="20"/>
        <rFont val="Arial"/>
        <family val="2"/>
      </rPr>
      <t xml:space="preserve">i raspoređuju se na: </t>
    </r>
  </si>
  <si>
    <r>
      <rPr>
        <b/>
        <sz val="20"/>
        <rFont val="Arial"/>
        <family val="2"/>
      </rPr>
      <t xml:space="preserve">Član 2   </t>
    </r>
    <r>
      <rPr>
        <sz val="20"/>
        <rFont val="Arial"/>
        <family val="2"/>
      </rPr>
      <t xml:space="preserve">                                                                                                              </t>
    </r>
  </si>
  <si>
    <r>
      <rPr>
        <b/>
        <i/>
        <u/>
        <sz val="20"/>
        <rFont val="Arial"/>
        <family val="2"/>
      </rPr>
      <t>GOTOVINSKI SUFICIT/DEFICIT</t>
    </r>
    <r>
      <rPr>
        <b/>
        <sz val="20"/>
        <rFont val="Arial"/>
        <family val="2"/>
      </rPr>
      <t xml:space="preserve"> </t>
    </r>
  </si>
  <si>
    <t>Naknada za zimnicu</t>
  </si>
</sst>
</file>

<file path=xl/styles.xml><?xml version="1.0" encoding="utf-8"?>
<styleSheet xmlns="http://schemas.openxmlformats.org/spreadsheetml/2006/main">
  <numFmts count="4">
    <numFmt numFmtId="8" formatCode="#,##0.00\ &quot;€&quot;;[Red]\-#,##0.00\ &quot;€&quot;"/>
    <numFmt numFmtId="44" formatCode="_-* #,##0.00\ &quot;€&quot;_-;\-* #,##0.00\ &quot;€&quot;_-;_-* &quot;-&quot;??\ &quot;€&quot;_-;_-@_-"/>
    <numFmt numFmtId="164" formatCode="#,##0.00;[Red]#,##0.00"/>
    <numFmt numFmtId="165" formatCode="#,##0.00[$ €-2C1A]* "/>
  </numFmts>
  <fonts count="32">
    <font>
      <sz val="11"/>
      <color theme="1"/>
      <name val="Calibri"/>
      <family val="2"/>
      <scheme val="minor"/>
    </font>
    <font>
      <sz val="11"/>
      <color theme="1"/>
      <name val="Calibri"/>
      <family val="2"/>
      <scheme val="minor"/>
    </font>
    <font>
      <sz val="10"/>
      <name val="Arial"/>
      <family val="2"/>
    </font>
    <font>
      <sz val="16"/>
      <color theme="1"/>
      <name val="Arial"/>
      <family val="2"/>
    </font>
    <font>
      <sz val="16"/>
      <name val="Arial"/>
      <family val="2"/>
    </font>
    <font>
      <sz val="11"/>
      <color theme="1"/>
      <name val="Arial"/>
      <family val="2"/>
    </font>
    <font>
      <b/>
      <sz val="26"/>
      <color theme="1"/>
      <name val="Arial"/>
      <family val="2"/>
    </font>
    <font>
      <b/>
      <i/>
      <sz val="26"/>
      <color theme="1"/>
      <name val="Arial"/>
      <family val="2"/>
    </font>
    <font>
      <sz val="26"/>
      <color theme="1"/>
      <name val="Arial"/>
      <family val="2"/>
    </font>
    <font>
      <sz val="18"/>
      <color theme="1"/>
      <name val="Arial"/>
      <family val="2"/>
    </font>
    <font>
      <b/>
      <sz val="18"/>
      <color theme="1"/>
      <name val="Arial"/>
      <family val="2"/>
    </font>
    <font>
      <b/>
      <sz val="16"/>
      <color theme="1"/>
      <name val="Arial"/>
      <family val="2"/>
    </font>
    <font>
      <sz val="13"/>
      <color theme="1"/>
      <name val="Arial"/>
      <family val="2"/>
    </font>
    <font>
      <b/>
      <sz val="13"/>
      <color theme="1"/>
      <name val="Arial"/>
      <family val="2"/>
    </font>
    <font>
      <sz val="11"/>
      <color rgb="FFFF0000"/>
      <name val="Arial"/>
      <family val="2"/>
    </font>
    <font>
      <sz val="17"/>
      <color theme="1"/>
      <name val="Arial"/>
      <family val="2"/>
    </font>
    <font>
      <sz val="18"/>
      <name val="Arial"/>
      <family val="2"/>
    </font>
    <font>
      <b/>
      <sz val="36"/>
      <color theme="1"/>
      <name val="Arial"/>
      <family val="2"/>
    </font>
    <font>
      <sz val="36"/>
      <color theme="1"/>
      <name val="Arial"/>
      <family val="2"/>
    </font>
    <font>
      <b/>
      <i/>
      <sz val="36"/>
      <color theme="1"/>
      <name val="Arial"/>
      <family val="2"/>
    </font>
    <font>
      <sz val="20"/>
      <name val="Arial"/>
      <family val="2"/>
    </font>
    <font>
      <sz val="22"/>
      <name val="Arial"/>
      <family val="2"/>
    </font>
    <font>
      <b/>
      <sz val="20"/>
      <color theme="1"/>
      <name val="Arial"/>
      <family val="2"/>
    </font>
    <font>
      <b/>
      <sz val="22"/>
      <color theme="1"/>
      <name val="Arial"/>
      <family val="2"/>
    </font>
    <font>
      <sz val="20"/>
      <color theme="1"/>
      <name val="Arial"/>
      <family val="2"/>
    </font>
    <font>
      <b/>
      <sz val="20"/>
      <name val="Arial"/>
      <family val="2"/>
    </font>
    <font>
      <sz val="20"/>
      <color theme="1"/>
      <name val="Calibri"/>
      <family val="2"/>
      <scheme val="minor"/>
    </font>
    <font>
      <b/>
      <sz val="20"/>
      <color theme="1"/>
      <name val="Arial"/>
      <family val="2"/>
      <charset val="238"/>
    </font>
    <font>
      <sz val="20"/>
      <color rgb="FFFF0000"/>
      <name val="Arial"/>
      <family val="2"/>
    </font>
    <font>
      <sz val="20"/>
      <color theme="1"/>
      <name val="Arial"/>
      <family val="2"/>
      <charset val="238"/>
    </font>
    <font>
      <sz val="20"/>
      <name val="Arial"/>
      <family val="2"/>
      <charset val="238"/>
    </font>
    <font>
      <b/>
      <i/>
      <u/>
      <sz val="20"/>
      <name val="Arial"/>
      <family val="2"/>
    </font>
  </fonts>
  <fills count="9">
    <fill>
      <patternFill patternType="none"/>
    </fill>
    <fill>
      <patternFill patternType="gray125"/>
    </fill>
    <fill>
      <patternFill patternType="solid">
        <fgColor theme="5" tint="0.79998168889431442"/>
        <bgColor indexed="65"/>
      </patternFill>
    </fill>
    <fill>
      <patternFill patternType="solid">
        <fgColor theme="5" tint="0.59999389629810485"/>
        <bgColor indexed="65"/>
      </patternFill>
    </fill>
    <fill>
      <patternFill patternType="solid">
        <fgColor theme="5"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3" tint="0.59999389629810485"/>
        <bgColor indexed="64"/>
      </patternFill>
    </fill>
  </fills>
  <borders count="8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thin">
        <color auto="1"/>
      </right>
      <top style="medium">
        <color indexed="64"/>
      </top>
      <bottom style="thin">
        <color auto="1"/>
      </bottom>
      <diagonal/>
    </border>
    <border>
      <left style="medium">
        <color indexed="64"/>
      </left>
      <right style="thin">
        <color auto="1"/>
      </right>
      <top/>
      <bottom style="thin">
        <color auto="1"/>
      </bottom>
      <diagonal/>
    </border>
    <border>
      <left style="medium">
        <color indexed="64"/>
      </left>
      <right style="thin">
        <color indexed="64"/>
      </right>
      <top/>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right/>
      <top style="thin">
        <color auto="1"/>
      </top>
      <bottom/>
      <diagonal/>
    </border>
    <border>
      <left style="medium">
        <color indexed="64"/>
      </left>
      <right style="thin">
        <color auto="1"/>
      </right>
      <top/>
      <bottom style="medium">
        <color indexed="64"/>
      </bottom>
      <diagonal/>
    </border>
    <border>
      <left/>
      <right style="thin">
        <color indexed="64"/>
      </right>
      <top style="thin">
        <color indexed="64"/>
      </top>
      <bottom/>
      <diagonal/>
    </border>
    <border>
      <left style="thin">
        <color auto="1"/>
      </left>
      <right style="thin">
        <color auto="1"/>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medium">
        <color indexed="64"/>
      </top>
      <bottom style="thin">
        <color auto="1"/>
      </bottom>
      <diagonal/>
    </border>
    <border>
      <left style="thin">
        <color indexed="64"/>
      </left>
      <right/>
      <top style="thin">
        <color auto="1"/>
      </top>
      <bottom style="medium">
        <color indexed="64"/>
      </bottom>
      <diagonal/>
    </border>
    <border>
      <left/>
      <right/>
      <top style="thin">
        <color auto="1"/>
      </top>
      <bottom style="medium">
        <color indexed="64"/>
      </bottom>
      <diagonal/>
    </border>
    <border>
      <left/>
      <right style="thin">
        <color indexed="64"/>
      </right>
      <top style="thin">
        <color auto="1"/>
      </top>
      <bottom style="medium">
        <color indexed="64"/>
      </bottom>
      <diagonal/>
    </border>
    <border>
      <left/>
      <right style="medium">
        <color indexed="64"/>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style="medium">
        <color indexed="64"/>
      </right>
      <top style="thin">
        <color auto="1"/>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indexed="64"/>
      </top>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auto="1"/>
      </left>
      <right/>
      <top style="thin">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thin">
        <color auto="1"/>
      </left>
      <right/>
      <top/>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thin">
        <color auto="1"/>
      </top>
      <bottom/>
      <diagonal/>
    </border>
    <border>
      <left style="thin">
        <color auto="1"/>
      </left>
      <right/>
      <top/>
      <bottom style="thin">
        <color auto="1"/>
      </bottom>
      <diagonal/>
    </border>
    <border>
      <left/>
      <right style="medium">
        <color indexed="64"/>
      </right>
      <top/>
      <bottom style="thin">
        <color auto="1"/>
      </bottom>
      <diagonal/>
    </border>
    <border>
      <left/>
      <right/>
      <top/>
      <bottom style="thin">
        <color auto="1"/>
      </bottom>
      <diagonal/>
    </border>
    <border>
      <left style="medium">
        <color indexed="64"/>
      </left>
      <right/>
      <top/>
      <bottom style="thin">
        <color indexed="64"/>
      </bottom>
      <diagonal/>
    </border>
    <border>
      <left style="medium">
        <color indexed="64"/>
      </left>
      <right style="thin">
        <color auto="1"/>
      </right>
      <top/>
      <bottom style="dashed">
        <color indexed="64"/>
      </bottom>
      <diagonal/>
    </border>
    <border>
      <left style="medium">
        <color indexed="64"/>
      </left>
      <right style="thin">
        <color auto="1"/>
      </right>
      <top style="dashed">
        <color indexed="64"/>
      </top>
      <bottom/>
      <diagonal/>
    </border>
    <border>
      <left style="medium">
        <color indexed="64"/>
      </left>
      <right style="thin">
        <color auto="1"/>
      </right>
      <top style="dashed">
        <color indexed="64"/>
      </top>
      <bottom style="dashed">
        <color indexed="64"/>
      </bottom>
      <diagonal/>
    </border>
    <border>
      <left style="medium">
        <color indexed="64"/>
      </left>
      <right style="thin">
        <color auto="1"/>
      </right>
      <top style="dashed">
        <color indexed="64"/>
      </top>
      <bottom style="medium">
        <color indexed="64"/>
      </bottom>
      <diagonal/>
    </border>
    <border>
      <left style="dashed">
        <color indexed="64"/>
      </left>
      <right/>
      <top style="medium">
        <color indexed="64"/>
      </top>
      <bottom style="medium">
        <color indexed="64"/>
      </bottom>
      <diagonal/>
    </border>
    <border>
      <left style="medium">
        <color indexed="64"/>
      </left>
      <right style="dashed">
        <color indexed="64"/>
      </right>
      <top style="dashed">
        <color indexed="64"/>
      </top>
      <bottom style="dashed">
        <color indexed="64"/>
      </bottom>
      <diagonal/>
    </border>
    <border>
      <left style="medium">
        <color indexed="64"/>
      </left>
      <right style="thin">
        <color auto="1"/>
      </right>
      <top style="medium">
        <color indexed="64"/>
      </top>
      <bottom style="dashed">
        <color indexed="64"/>
      </bottom>
      <diagonal/>
    </border>
    <border>
      <left style="medium">
        <color indexed="64"/>
      </left>
      <right style="thin">
        <color auto="1"/>
      </right>
      <top style="dashed">
        <color indexed="64"/>
      </top>
      <bottom style="thin">
        <color auto="1"/>
      </bottom>
      <diagonal/>
    </border>
    <border>
      <left style="thin">
        <color auto="1"/>
      </left>
      <right/>
      <top style="thin">
        <color auto="1"/>
      </top>
      <bottom style="dashed">
        <color indexed="64"/>
      </bottom>
      <diagonal/>
    </border>
    <border>
      <left/>
      <right/>
      <top style="thin">
        <color auto="1"/>
      </top>
      <bottom style="dashed">
        <color indexed="64"/>
      </bottom>
      <diagonal/>
    </border>
    <border>
      <left/>
      <right style="thin">
        <color indexed="64"/>
      </right>
      <top style="thin">
        <color auto="1"/>
      </top>
      <bottom style="dashed">
        <color indexed="64"/>
      </bottom>
      <diagonal/>
    </border>
    <border>
      <left/>
      <right style="thin">
        <color auto="1"/>
      </right>
      <top/>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thin">
        <color auto="1"/>
      </right>
      <top style="thin">
        <color auto="1"/>
      </top>
      <bottom style="dashed">
        <color indexed="64"/>
      </bottom>
      <diagonal/>
    </border>
    <border>
      <left style="medium">
        <color indexed="64"/>
      </left>
      <right style="thin">
        <color indexed="64"/>
      </right>
      <top style="thin">
        <color auto="1"/>
      </top>
      <bottom/>
      <diagonal/>
    </border>
    <border>
      <left style="medium">
        <color indexed="64"/>
      </left>
      <right style="thin">
        <color auto="1"/>
      </right>
      <top style="thin">
        <color indexed="64"/>
      </top>
      <bottom style="thin">
        <color indexed="64"/>
      </bottom>
      <diagonal/>
    </border>
    <border>
      <left style="medium">
        <color indexed="64"/>
      </left>
      <right/>
      <top style="medium">
        <color indexed="64"/>
      </top>
      <bottom style="thin">
        <color indexed="64"/>
      </bottom>
      <diagonal/>
    </border>
    <border>
      <left style="thin">
        <color auto="1"/>
      </left>
      <right style="thin">
        <color auto="1"/>
      </right>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thin">
        <color indexed="64"/>
      </top>
      <bottom style="medium">
        <color indexed="64"/>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2" fillId="0" borderId="0"/>
  </cellStyleXfs>
  <cellXfs count="619">
    <xf numFmtId="0" fontId="0" fillId="0" borderId="0" xfId="0"/>
    <xf numFmtId="0" fontId="0" fillId="0" borderId="0" xfId="0"/>
    <xf numFmtId="0" fontId="5" fillId="0" borderId="0" xfId="0" applyFont="1"/>
    <xf numFmtId="0" fontId="5" fillId="0" borderId="0" xfId="0" applyFont="1" applyAlignment="1">
      <alignment horizontal="right"/>
    </xf>
    <xf numFmtId="4" fontId="5" fillId="0" borderId="0" xfId="0" applyNumberFormat="1" applyFont="1"/>
    <xf numFmtId="0" fontId="5" fillId="0" borderId="0" xfId="0" applyFont="1" applyAlignment="1"/>
    <xf numFmtId="0" fontId="5" fillId="0" borderId="7" xfId="0" applyFont="1" applyBorder="1"/>
    <xf numFmtId="0" fontId="5" fillId="0" borderId="0" xfId="0" applyFont="1" applyBorder="1"/>
    <xf numFmtId="4" fontId="13" fillId="0" borderId="7" xfId="0" applyNumberFormat="1" applyFont="1" applyBorder="1" applyAlignment="1">
      <alignment horizontal="right"/>
    </xf>
    <xf numFmtId="0" fontId="12" fillId="0" borderId="0" xfId="0" applyFont="1" applyBorder="1" applyAlignment="1"/>
    <xf numFmtId="4" fontId="11" fillId="0" borderId="0" xfId="2" applyNumberFormat="1" applyFont="1" applyFill="1" applyBorder="1" applyAlignment="1">
      <alignment horizontal="right"/>
    </xf>
    <xf numFmtId="0" fontId="5" fillId="0" borderId="0" xfId="0" applyFont="1" applyAlignment="1">
      <alignment vertical="center"/>
    </xf>
    <xf numFmtId="0" fontId="5" fillId="0" borderId="7" xfId="0" applyFont="1" applyBorder="1" applyAlignment="1">
      <alignment vertical="center"/>
    </xf>
    <xf numFmtId="0" fontId="14" fillId="0" borderId="0" xfId="0" applyFont="1" applyFill="1"/>
    <xf numFmtId="4" fontId="14" fillId="0" borderId="0" xfId="0" applyNumberFormat="1" applyFont="1" applyFill="1"/>
    <xf numFmtId="0" fontId="11" fillId="0" borderId="0" xfId="2" applyFont="1" applyFill="1" applyBorder="1"/>
    <xf numFmtId="0" fontId="11" fillId="0" borderId="4" xfId="2" applyFont="1" applyFill="1" applyBorder="1" applyAlignment="1">
      <alignment horizontal="center"/>
    </xf>
    <xf numFmtId="4" fontId="11" fillId="0" borderId="4" xfId="2" applyNumberFormat="1" applyFont="1" applyFill="1" applyBorder="1" applyAlignment="1">
      <alignment horizontal="right"/>
    </xf>
    <xf numFmtId="0" fontId="5" fillId="0" borderId="0" xfId="0" applyFont="1" applyFill="1"/>
    <xf numFmtId="0" fontId="5" fillId="0" borderId="4" xfId="0" applyFont="1" applyBorder="1"/>
    <xf numFmtId="0" fontId="5" fillId="0" borderId="4" xfId="0" applyFont="1" applyFill="1" applyBorder="1"/>
    <xf numFmtId="4" fontId="5" fillId="0" borderId="0" xfId="0" applyNumberFormat="1" applyFont="1" applyFill="1"/>
    <xf numFmtId="0" fontId="11" fillId="0" borderId="0" xfId="2" applyFont="1" applyFill="1" applyBorder="1" applyAlignment="1">
      <alignment horizontal="center"/>
    </xf>
    <xf numFmtId="0" fontId="9" fillId="0" borderId="0" xfId="0" applyFont="1" applyAlignment="1">
      <alignment vertical="center" wrapText="1"/>
    </xf>
    <xf numFmtId="4" fontId="10" fillId="5" borderId="0" xfId="0" applyNumberFormat="1" applyFont="1" applyFill="1" applyAlignment="1">
      <alignment vertical="center"/>
    </xf>
    <xf numFmtId="0" fontId="15" fillId="0" borderId="0" xfId="0" applyFont="1" applyAlignment="1">
      <alignment vertical="center" wrapText="1"/>
    </xf>
    <xf numFmtId="0" fontId="15" fillId="0" borderId="0" xfId="0" applyFont="1" applyAlignment="1"/>
    <xf numFmtId="0" fontId="0" fillId="0" borderId="0" xfId="0"/>
    <xf numFmtId="0" fontId="0" fillId="0" borderId="44" xfId="0" applyBorder="1"/>
    <xf numFmtId="0" fontId="3" fillId="0" borderId="0" xfId="0" applyFont="1" applyAlignment="1">
      <alignment vertical="center" wrapText="1"/>
    </xf>
    <xf numFmtId="0" fontId="4" fillId="0" borderId="0" xfId="0" applyFont="1" applyAlignment="1">
      <alignment vertical="center" wrapText="1"/>
    </xf>
    <xf numFmtId="4" fontId="13" fillId="0" borderId="0" xfId="0" applyNumberFormat="1" applyFont="1" applyBorder="1" applyAlignment="1">
      <alignment horizontal="right"/>
    </xf>
    <xf numFmtId="0" fontId="5" fillId="0" borderId="0" xfId="0" applyFont="1" applyBorder="1" applyAlignment="1">
      <alignment vertical="center"/>
    </xf>
    <xf numFmtId="0" fontId="16" fillId="0" borderId="0" xfId="0" applyFont="1" applyAlignment="1">
      <alignment vertical="top" wrapText="1"/>
    </xf>
    <xf numFmtId="0" fontId="7" fillId="0" borderId="0" xfId="0" applyFont="1" applyAlignment="1">
      <alignment vertical="center"/>
    </xf>
    <xf numFmtId="0" fontId="6" fillId="0" borderId="0" xfId="0" applyFont="1" applyAlignment="1">
      <alignment vertical="center" wrapText="1"/>
    </xf>
    <xf numFmtId="0" fontId="8" fillId="0" borderId="0" xfId="0" applyFont="1" applyFill="1" applyAlignment="1">
      <alignment vertical="center"/>
    </xf>
    <xf numFmtId="0" fontId="10" fillId="0" borderId="0" xfId="0" applyFont="1" applyAlignment="1">
      <alignment vertical="center" wrapText="1"/>
    </xf>
    <xf numFmtId="0" fontId="4" fillId="0" borderId="0" xfId="3" applyFont="1" applyAlignment="1">
      <alignment vertical="center"/>
    </xf>
    <xf numFmtId="0" fontId="11" fillId="0" borderId="0" xfId="0" applyFont="1" applyAlignment="1">
      <alignment vertical="center"/>
    </xf>
    <xf numFmtId="0" fontId="3" fillId="0" borderId="0" xfId="0" applyFont="1" applyBorder="1" applyAlignment="1">
      <alignment vertical="top" wrapText="1"/>
    </xf>
    <xf numFmtId="0" fontId="11" fillId="5" borderId="0" xfId="0" applyFont="1" applyFill="1" applyAlignment="1">
      <alignment vertical="center" wrapText="1"/>
    </xf>
    <xf numFmtId="0" fontId="3" fillId="0" borderId="0" xfId="0" applyFont="1" applyAlignment="1">
      <alignment vertical="center" wrapText="1"/>
    </xf>
    <xf numFmtId="0" fontId="24" fillId="0" borderId="0" xfId="0" applyFont="1"/>
    <xf numFmtId="0" fontId="24" fillId="0" borderId="0" xfId="0" applyFont="1" applyAlignment="1">
      <alignment vertical="center" wrapText="1"/>
    </xf>
    <xf numFmtId="0" fontId="24" fillId="3" borderId="6" xfId="2" applyFont="1" applyBorder="1" applyAlignment="1">
      <alignment wrapText="1"/>
    </xf>
    <xf numFmtId="0" fontId="24" fillId="3" borderId="37" xfId="2" applyFont="1" applyBorder="1" applyAlignment="1">
      <alignment wrapText="1"/>
    </xf>
    <xf numFmtId="0" fontId="24" fillId="0" borderId="3" xfId="0" applyFont="1" applyBorder="1"/>
    <xf numFmtId="0" fontId="24" fillId="0" borderId="26" xfId="0" applyFont="1" applyBorder="1"/>
    <xf numFmtId="0" fontId="24" fillId="0" borderId="39" xfId="0" applyFont="1" applyBorder="1" applyAlignment="1">
      <alignment horizontal="center"/>
    </xf>
    <xf numFmtId="0" fontId="24" fillId="0" borderId="27" xfId="0" applyFont="1" applyBorder="1"/>
    <xf numFmtId="0" fontId="24" fillId="0" borderId="24" xfId="0" applyFont="1" applyBorder="1" applyAlignment="1">
      <alignment horizontal="center"/>
    </xf>
    <xf numFmtId="0" fontId="24" fillId="0" borderId="28" xfId="0" applyFont="1" applyBorder="1"/>
    <xf numFmtId="0" fontId="24" fillId="0" borderId="32" xfId="0" applyFont="1" applyBorder="1" applyAlignment="1">
      <alignment horizontal="center"/>
    </xf>
    <xf numFmtId="0" fontId="24" fillId="0" borderId="43" xfId="0" applyFont="1" applyBorder="1"/>
    <xf numFmtId="0" fontId="24" fillId="0" borderId="35" xfId="0" applyFont="1" applyBorder="1" applyAlignment="1">
      <alignment horizontal="center"/>
    </xf>
    <xf numFmtId="0" fontId="24" fillId="0" borderId="18" xfId="0" applyFont="1" applyBorder="1" applyAlignment="1">
      <alignment horizontal="center"/>
    </xf>
    <xf numFmtId="0" fontId="24" fillId="0" borderId="0" xfId="0" applyFont="1" applyBorder="1" applyAlignment="1">
      <alignment horizontal="center"/>
    </xf>
    <xf numFmtId="0" fontId="24" fillId="0" borderId="43" xfId="0" applyFont="1" applyBorder="1" applyAlignment="1">
      <alignment vertical="center"/>
    </xf>
    <xf numFmtId="0" fontId="24" fillId="0" borderId="19" xfId="0" applyFont="1" applyBorder="1" applyAlignment="1">
      <alignment horizontal="center"/>
    </xf>
    <xf numFmtId="0" fontId="24" fillId="0" borderId="9" xfId="0" applyFont="1" applyFill="1" applyBorder="1" applyAlignment="1">
      <alignment horizontal="center"/>
    </xf>
    <xf numFmtId="0" fontId="22" fillId="3" borderId="43" xfId="2" applyFont="1" applyBorder="1"/>
    <xf numFmtId="0" fontId="26" fillId="0" borderId="0" xfId="0" applyFont="1"/>
    <xf numFmtId="4" fontId="24" fillId="0" borderId="0" xfId="0" applyNumberFormat="1" applyFont="1"/>
    <xf numFmtId="0" fontId="24" fillId="0" borderId="0" xfId="0" applyFont="1" applyFill="1" applyAlignment="1">
      <alignment vertical="center" wrapText="1"/>
    </xf>
    <xf numFmtId="0" fontId="22" fillId="5" borderId="0" xfId="0" applyFont="1" applyFill="1" applyAlignment="1">
      <alignment vertical="center" wrapText="1"/>
    </xf>
    <xf numFmtId="0" fontId="20" fillId="0" borderId="0" xfId="0" applyFont="1" applyAlignment="1">
      <alignment vertical="center" wrapText="1"/>
    </xf>
    <xf numFmtId="0" fontId="24" fillId="0" borderId="0" xfId="0" applyFont="1" applyAlignment="1">
      <alignment vertical="center"/>
    </xf>
    <xf numFmtId="4" fontId="22" fillId="5" borderId="0" xfId="0" applyNumberFormat="1" applyFont="1" applyFill="1" applyAlignment="1">
      <alignment vertical="center"/>
    </xf>
    <xf numFmtId="0" fontId="24" fillId="3" borderId="11" xfId="2" applyFont="1" applyBorder="1" applyAlignment="1">
      <alignment wrapText="1"/>
    </xf>
    <xf numFmtId="0" fontId="24" fillId="0" borderId="37" xfId="0" applyFont="1" applyBorder="1"/>
    <xf numFmtId="0" fontId="24" fillId="0" borderId="7" xfId="0" applyFont="1" applyBorder="1"/>
    <xf numFmtId="0" fontId="24" fillId="0" borderId="2" xfId="0" applyFont="1" applyBorder="1" applyAlignment="1">
      <alignment horizontal="center"/>
    </xf>
    <xf numFmtId="0" fontId="24" fillId="0" borderId="1" xfId="0" applyFont="1" applyBorder="1" applyAlignment="1">
      <alignment horizontal="center"/>
    </xf>
    <xf numFmtId="0" fontId="24" fillId="0" borderId="8" xfId="0" applyFont="1" applyBorder="1"/>
    <xf numFmtId="0" fontId="24" fillId="0" borderId="14" xfId="0" applyFont="1" applyBorder="1" applyAlignment="1">
      <alignment horizontal="center"/>
    </xf>
    <xf numFmtId="0" fontId="24" fillId="0" borderId="10" xfId="0" applyFont="1" applyBorder="1" applyAlignment="1">
      <alignment horizontal="center"/>
    </xf>
    <xf numFmtId="0" fontId="24" fillId="0" borderId="6" xfId="0" applyFont="1" applyBorder="1"/>
    <xf numFmtId="0" fontId="22" fillId="3" borderId="37" xfId="2" applyFont="1" applyBorder="1"/>
    <xf numFmtId="0" fontId="24" fillId="3" borderId="19" xfId="2" applyFont="1" applyBorder="1" applyAlignment="1">
      <alignment wrapText="1"/>
    </xf>
    <xf numFmtId="0" fontId="24" fillId="0" borderId="11" xfId="0" applyFont="1" applyBorder="1" applyAlignment="1">
      <alignment horizontal="center" vertical="center"/>
    </xf>
    <xf numFmtId="0" fontId="24" fillId="0" borderId="24" xfId="0" applyFont="1" applyBorder="1" applyAlignment="1">
      <alignment horizontal="center" vertical="center"/>
    </xf>
    <xf numFmtId="0" fontId="24" fillId="3" borderId="3" xfId="2" applyFont="1" applyBorder="1" applyAlignment="1">
      <alignment wrapText="1"/>
    </xf>
    <xf numFmtId="0" fontId="24" fillId="0" borderId="4" xfId="0" applyFont="1" applyBorder="1"/>
    <xf numFmtId="0" fontId="24" fillId="0" borderId="13" xfId="0" applyFont="1" applyBorder="1"/>
    <xf numFmtId="0" fontId="24" fillId="0" borderId="17" xfId="0" applyFont="1" applyBorder="1"/>
    <xf numFmtId="0" fontId="24" fillId="0" borderId="14" xfId="0" applyFont="1" applyFill="1" applyBorder="1" applyAlignment="1">
      <alignment horizontal="center"/>
    </xf>
    <xf numFmtId="0" fontId="24" fillId="0" borderId="42" xfId="0" applyFont="1" applyBorder="1"/>
    <xf numFmtId="0" fontId="20" fillId="0" borderId="14" xfId="3" applyFont="1" applyBorder="1" applyAlignment="1">
      <alignment horizontal="center"/>
    </xf>
    <xf numFmtId="0" fontId="24" fillId="0" borderId="40" xfId="0" applyFont="1" applyBorder="1" applyAlignment="1">
      <alignment horizontal="center" vertical="center"/>
    </xf>
    <xf numFmtId="0" fontId="24" fillId="3" borderId="42" xfId="2" applyFont="1" applyBorder="1" applyAlignment="1">
      <alignment wrapText="1"/>
    </xf>
    <xf numFmtId="0" fontId="24" fillId="0" borderId="37" xfId="0" applyFont="1" applyBorder="1" applyAlignment="1">
      <alignment vertical="center"/>
    </xf>
    <xf numFmtId="0" fontId="24" fillId="0" borderId="12" xfId="0" applyFont="1" applyBorder="1" applyAlignment="1"/>
    <xf numFmtId="0" fontId="24" fillId="3" borderId="38" xfId="2" applyFont="1" applyBorder="1" applyAlignment="1">
      <alignment wrapText="1"/>
    </xf>
    <xf numFmtId="0" fontId="24" fillId="0" borderId="21" xfId="0" applyFont="1" applyBorder="1"/>
    <xf numFmtId="0" fontId="24" fillId="3" borderId="21" xfId="2" applyFont="1" applyBorder="1" applyAlignment="1">
      <alignment wrapText="1"/>
    </xf>
    <xf numFmtId="0" fontId="22" fillId="3" borderId="41" xfId="2" applyFont="1" applyBorder="1"/>
    <xf numFmtId="0" fontId="24" fillId="0" borderId="37" xfId="0" applyFont="1" applyBorder="1" applyAlignment="1">
      <alignment horizontal="center"/>
    </xf>
    <xf numFmtId="0" fontId="24" fillId="0" borderId="0" xfId="0" applyNumberFormat="1" applyFont="1" applyAlignment="1">
      <alignment vertical="center" wrapText="1"/>
    </xf>
    <xf numFmtId="4" fontId="24" fillId="0" borderId="0" xfId="0" applyNumberFormat="1" applyFont="1" applyAlignment="1">
      <alignment vertical="center"/>
    </xf>
    <xf numFmtId="0" fontId="24" fillId="0" borderId="51" xfId="0" applyFont="1" applyBorder="1" applyAlignment="1">
      <alignment horizontal="center"/>
    </xf>
    <xf numFmtId="0" fontId="20" fillId="0" borderId="10" xfId="3" applyFont="1" applyBorder="1" applyAlignment="1">
      <alignment horizontal="center"/>
    </xf>
    <xf numFmtId="0" fontId="24" fillId="0" borderId="24" xfId="0" applyFont="1" applyFill="1" applyBorder="1" applyAlignment="1">
      <alignment horizontal="center"/>
    </xf>
    <xf numFmtId="4" fontId="5" fillId="0" borderId="7" xfId="0" applyNumberFormat="1" applyFont="1" applyBorder="1" applyAlignment="1">
      <alignment vertical="center"/>
    </xf>
    <xf numFmtId="0" fontId="24" fillId="0" borderId="21" xfId="0" applyFont="1" applyBorder="1" applyAlignment="1">
      <alignment horizontal="center"/>
    </xf>
    <xf numFmtId="0" fontId="24" fillId="0" borderId="4" xfId="0" applyFont="1" applyBorder="1" applyAlignment="1">
      <alignment horizontal="center"/>
    </xf>
    <xf numFmtId="0" fontId="0" fillId="0" borderId="0" xfId="0" applyBorder="1"/>
    <xf numFmtId="0" fontId="22" fillId="0" borderId="4" xfId="0" applyFont="1" applyBorder="1" applyAlignment="1"/>
    <xf numFmtId="0" fontId="22" fillId="0" borderId="20" xfId="0" applyFont="1" applyBorder="1" applyAlignment="1"/>
    <xf numFmtId="0" fontId="24" fillId="3" borderId="15" xfId="2" applyFont="1" applyBorder="1" applyAlignment="1">
      <alignment wrapText="1"/>
    </xf>
    <xf numFmtId="0" fontId="24" fillId="0" borderId="0" xfId="0" applyFont="1" applyBorder="1"/>
    <xf numFmtId="0" fontId="22" fillId="0" borderId="0" xfId="2" applyFont="1" applyFill="1" applyBorder="1" applyAlignment="1">
      <alignment horizontal="center"/>
    </xf>
    <xf numFmtId="4" fontId="22" fillId="0" borderId="0" xfId="2" applyNumberFormat="1" applyFont="1" applyFill="1" applyBorder="1" applyAlignment="1">
      <alignment horizontal="right"/>
    </xf>
    <xf numFmtId="0" fontId="22" fillId="0" borderId="0" xfId="2" applyFont="1" applyFill="1" applyBorder="1"/>
    <xf numFmtId="0" fontId="22" fillId="3" borderId="41" xfId="2" applyFont="1" applyBorder="1" applyAlignment="1">
      <alignment vertical="center"/>
    </xf>
    <xf numFmtId="0" fontId="22" fillId="3" borderId="17" xfId="2" applyFont="1" applyBorder="1" applyAlignment="1">
      <alignment vertical="center"/>
    </xf>
    <xf numFmtId="0" fontId="22" fillId="3" borderId="43" xfId="2" applyFont="1" applyBorder="1" applyAlignment="1">
      <alignment vertical="center"/>
    </xf>
    <xf numFmtId="0" fontId="24" fillId="0" borderId="24" xfId="0" applyFont="1" applyBorder="1" applyAlignment="1">
      <alignment horizontal="center"/>
    </xf>
    <xf numFmtId="0" fontId="24" fillId="0" borderId="59" xfId="0" applyFont="1" applyBorder="1"/>
    <xf numFmtId="0" fontId="24" fillId="0" borderId="60" xfId="0" applyFont="1" applyBorder="1"/>
    <xf numFmtId="0" fontId="24" fillId="0" borderId="61" xfId="0" applyFont="1" applyBorder="1"/>
    <xf numFmtId="0" fontId="24" fillId="0" borderId="62" xfId="0" applyFont="1" applyBorder="1"/>
    <xf numFmtId="0" fontId="24" fillId="0" borderId="64" xfId="0" applyFont="1" applyBorder="1"/>
    <xf numFmtId="0" fontId="24" fillId="0" borderId="65" xfId="0" applyFont="1" applyBorder="1"/>
    <xf numFmtId="0" fontId="24" fillId="0" borderId="66" xfId="0" applyFont="1" applyBorder="1"/>
    <xf numFmtId="0" fontId="24" fillId="0" borderId="61" xfId="0" applyFont="1" applyBorder="1" applyAlignment="1"/>
    <xf numFmtId="0" fontId="24" fillId="0" borderId="70" xfId="0" applyFont="1" applyBorder="1"/>
    <xf numFmtId="0" fontId="24" fillId="0" borderId="71" xfId="0" applyFont="1" applyBorder="1"/>
    <xf numFmtId="0" fontId="24" fillId="0" borderId="72" xfId="0" applyFont="1" applyBorder="1"/>
    <xf numFmtId="0" fontId="24" fillId="0" borderId="73" xfId="0" applyFont="1" applyBorder="1"/>
    <xf numFmtId="0" fontId="24" fillId="0" borderId="74" xfId="0" applyFont="1" applyBorder="1"/>
    <xf numFmtId="0" fontId="24" fillId="0" borderId="75" xfId="0" applyFont="1" applyBorder="1"/>
    <xf numFmtId="0" fontId="24" fillId="0" borderId="40" xfId="0" applyFont="1" applyBorder="1" applyAlignment="1">
      <alignment horizontal="center"/>
    </xf>
    <xf numFmtId="0" fontId="24" fillId="0" borderId="76" xfId="0" applyFont="1" applyBorder="1" applyAlignment="1">
      <alignment horizontal="center"/>
    </xf>
    <xf numFmtId="0" fontId="24" fillId="0" borderId="41" xfId="0" applyFont="1" applyBorder="1"/>
    <xf numFmtId="0" fontId="24" fillId="5" borderId="14" xfId="0" applyFont="1" applyFill="1" applyBorder="1" applyAlignment="1">
      <alignment horizontal="left"/>
    </xf>
    <xf numFmtId="0" fontId="24" fillId="5" borderId="1" xfId="0" applyFont="1" applyFill="1" applyBorder="1" applyAlignment="1">
      <alignment horizontal="left"/>
    </xf>
    <xf numFmtId="0" fontId="24" fillId="5" borderId="11" xfId="0" applyFont="1" applyFill="1" applyBorder="1" applyAlignment="1">
      <alignment horizontal="left"/>
    </xf>
    <xf numFmtId="0" fontId="24" fillId="5" borderId="15" xfId="1" applyFont="1" applyFill="1" applyBorder="1" applyAlignment="1">
      <alignment vertical="center" wrapText="1"/>
    </xf>
    <xf numFmtId="0" fontId="24" fillId="5" borderId="11" xfId="1" applyFont="1" applyFill="1" applyBorder="1" applyAlignment="1">
      <alignment vertical="center" wrapText="1"/>
    </xf>
    <xf numFmtId="0" fontId="24" fillId="5" borderId="7" xfId="0" applyFont="1" applyFill="1" applyBorder="1" applyAlignment="1">
      <alignment horizontal="right" vertical="center"/>
    </xf>
    <xf numFmtId="0" fontId="24" fillId="5" borderId="1" xfId="0" applyFont="1" applyFill="1" applyBorder="1"/>
    <xf numFmtId="0" fontId="24" fillId="5" borderId="14" xfId="0" applyFont="1" applyFill="1" applyBorder="1"/>
    <xf numFmtId="0" fontId="24" fillId="5" borderId="1" xfId="0" applyFont="1" applyFill="1" applyBorder="1" applyAlignment="1">
      <alignment horizontal="left" vertical="center"/>
    </xf>
    <xf numFmtId="0" fontId="0" fillId="0" borderId="0" xfId="0" applyFill="1"/>
    <xf numFmtId="0" fontId="3" fillId="0" borderId="0" xfId="0" applyFont="1" applyFill="1" applyAlignment="1">
      <alignment horizontal="center"/>
    </xf>
    <xf numFmtId="0" fontId="22" fillId="5" borderId="8" xfId="2" applyFont="1" applyFill="1" applyBorder="1" applyAlignment="1">
      <alignment horizontal="center" vertical="center"/>
    </xf>
    <xf numFmtId="0" fontId="24" fillId="5" borderId="8" xfId="0" applyFont="1" applyFill="1" applyBorder="1" applyAlignment="1">
      <alignment horizontal="right" vertical="center"/>
    </xf>
    <xf numFmtId="0" fontId="24" fillId="5" borderId="6" xfId="0" applyFont="1" applyFill="1" applyBorder="1" applyAlignment="1">
      <alignment horizontal="right" vertical="center" wrapText="1"/>
    </xf>
    <xf numFmtId="0" fontId="24" fillId="5" borderId="7" xfId="0" applyFont="1" applyFill="1" applyBorder="1" applyAlignment="1">
      <alignment horizontal="right" vertical="center" wrapText="1"/>
    </xf>
    <xf numFmtId="0" fontId="24" fillId="5" borderId="8" xfId="0" applyFont="1" applyFill="1" applyBorder="1" applyAlignment="1">
      <alignment horizontal="right" vertical="center" wrapText="1"/>
    </xf>
    <xf numFmtId="0" fontId="24" fillId="5" borderId="77" xfId="0" applyFont="1" applyFill="1" applyBorder="1" applyAlignment="1">
      <alignment horizontal="right" vertical="center"/>
    </xf>
    <xf numFmtId="0" fontId="24" fillId="0" borderId="17" xfId="0" applyFont="1" applyBorder="1" applyAlignment="1">
      <alignment horizontal="right" vertical="top"/>
    </xf>
    <xf numFmtId="0" fontId="24" fillId="5" borderId="22" xfId="0" applyFont="1" applyFill="1" applyBorder="1" applyAlignment="1">
      <alignment horizontal="center"/>
    </xf>
    <xf numFmtId="0" fontId="24" fillId="5" borderId="24" xfId="0" applyFont="1" applyFill="1" applyBorder="1" applyAlignment="1">
      <alignment horizontal="center"/>
    </xf>
    <xf numFmtId="0" fontId="24" fillId="5" borderId="32" xfId="0" applyFont="1" applyFill="1" applyBorder="1" applyAlignment="1">
      <alignment horizontal="center"/>
    </xf>
    <xf numFmtId="0" fontId="24" fillId="5" borderId="55" xfId="0" applyFont="1" applyFill="1" applyBorder="1" applyAlignment="1">
      <alignment horizontal="left"/>
    </xf>
    <xf numFmtId="0" fontId="24" fillId="5" borderId="57" xfId="0" applyFont="1" applyFill="1" applyBorder="1" applyAlignment="1">
      <alignment horizontal="left"/>
    </xf>
    <xf numFmtId="0" fontId="24" fillId="5" borderId="39" xfId="0" applyFont="1" applyFill="1" applyBorder="1" applyAlignment="1">
      <alignment horizontal="left"/>
    </xf>
    <xf numFmtId="0" fontId="24" fillId="5" borderId="16" xfId="0" applyFont="1" applyFill="1" applyBorder="1" applyAlignment="1">
      <alignment horizontal="left"/>
    </xf>
    <xf numFmtId="0" fontId="24" fillId="5" borderId="18" xfId="0" applyFont="1" applyFill="1" applyBorder="1" applyAlignment="1">
      <alignment horizontal="left"/>
    </xf>
    <xf numFmtId="0" fontId="24" fillId="5" borderId="49" xfId="0" applyFont="1" applyFill="1" applyBorder="1" applyAlignment="1">
      <alignment horizontal="center"/>
    </xf>
    <xf numFmtId="0" fontId="24" fillId="5" borderId="51" xfId="0" applyFont="1" applyFill="1" applyBorder="1" applyAlignment="1">
      <alignment horizontal="center"/>
    </xf>
    <xf numFmtId="0" fontId="24" fillId="0" borderId="13" xfId="0" applyFont="1" applyBorder="1" applyAlignment="1"/>
    <xf numFmtId="0" fontId="24" fillId="5" borderId="0" xfId="0" applyFont="1" applyFill="1" applyBorder="1" applyAlignment="1">
      <alignment horizontal="center"/>
    </xf>
    <xf numFmtId="0" fontId="24" fillId="0" borderId="15" xfId="0" applyFont="1" applyBorder="1" applyAlignment="1">
      <alignment horizontal="right" vertical="top"/>
    </xf>
    <xf numFmtId="0" fontId="24" fillId="5" borderId="21" xfId="0" applyFont="1" applyFill="1" applyBorder="1" applyAlignment="1">
      <alignment horizontal="center"/>
    </xf>
    <xf numFmtId="0" fontId="24" fillId="5" borderId="29" xfId="0" applyFont="1" applyFill="1" applyBorder="1" applyAlignment="1">
      <alignment horizontal="center"/>
    </xf>
    <xf numFmtId="0" fontId="24" fillId="5" borderId="2" xfId="0" applyFont="1" applyFill="1" applyBorder="1" applyAlignment="1">
      <alignment horizontal="center"/>
    </xf>
    <xf numFmtId="0" fontId="24" fillId="0" borderId="50" xfId="0" applyFont="1" applyBorder="1"/>
    <xf numFmtId="0" fontId="24" fillId="5" borderId="1" xfId="0" applyFont="1" applyFill="1" applyBorder="1" applyAlignment="1">
      <alignment horizontal="center"/>
    </xf>
    <xf numFmtId="0" fontId="24" fillId="0" borderId="79" xfId="0" applyFont="1" applyBorder="1"/>
    <xf numFmtId="0" fontId="24" fillId="0" borderId="78" xfId="0" applyFont="1" applyBorder="1"/>
    <xf numFmtId="0" fontId="24" fillId="5" borderId="39" xfId="0" applyFont="1" applyFill="1" applyBorder="1" applyAlignment="1">
      <alignment horizontal="center"/>
    </xf>
    <xf numFmtId="0" fontId="24" fillId="5" borderId="18" xfId="0" applyFont="1" applyFill="1" applyBorder="1" applyAlignment="1">
      <alignment horizontal="center"/>
    </xf>
    <xf numFmtId="0" fontId="24" fillId="5" borderId="11" xfId="0" applyFont="1" applyFill="1" applyBorder="1" applyAlignment="1">
      <alignment horizontal="center"/>
    </xf>
    <xf numFmtId="0" fontId="24" fillId="0" borderId="80" xfId="0" applyFont="1" applyBorder="1" applyAlignment="1">
      <alignment horizontal="center"/>
    </xf>
    <xf numFmtId="0" fontId="24" fillId="5" borderId="14" xfId="0" applyFont="1" applyFill="1" applyBorder="1" applyAlignment="1">
      <alignment horizontal="center"/>
    </xf>
    <xf numFmtId="0" fontId="24" fillId="5" borderId="19" xfId="0" applyFont="1" applyFill="1" applyBorder="1" applyAlignment="1"/>
    <xf numFmtId="0" fontId="24" fillId="5" borderId="10" xfId="0" applyFont="1" applyFill="1" applyBorder="1" applyAlignment="1">
      <alignment horizontal="center"/>
    </xf>
    <xf numFmtId="0" fontId="20" fillId="6" borderId="41" xfId="3" applyFont="1" applyFill="1" applyBorder="1" applyAlignment="1">
      <alignment vertical="center"/>
    </xf>
    <xf numFmtId="0" fontId="20" fillId="6" borderId="8" xfId="3" applyFont="1" applyFill="1" applyBorder="1" applyAlignment="1">
      <alignment vertical="center"/>
    </xf>
    <xf numFmtId="0" fontId="20" fillId="6" borderId="3" xfId="3" applyFont="1" applyFill="1" applyBorder="1" applyAlignment="1">
      <alignment vertical="center"/>
    </xf>
    <xf numFmtId="0" fontId="20" fillId="8" borderId="43" xfId="3" applyFont="1" applyFill="1" applyBorder="1" applyAlignment="1">
      <alignment vertical="center"/>
    </xf>
    <xf numFmtId="0" fontId="24" fillId="0" borderId="10" xfId="0" applyFont="1" applyFill="1" applyBorder="1" applyAlignment="1">
      <alignment horizontal="center"/>
    </xf>
    <xf numFmtId="0" fontId="24" fillId="0" borderId="77" xfId="0" applyFont="1" applyBorder="1"/>
    <xf numFmtId="0" fontId="24" fillId="0" borderId="15" xfId="0" applyFont="1" applyBorder="1"/>
    <xf numFmtId="4" fontId="24" fillId="5" borderId="45" xfId="0" applyNumberFormat="1" applyFont="1" applyFill="1" applyBorder="1" applyAlignment="1">
      <alignment horizontal="right"/>
    </xf>
    <xf numFmtId="4" fontId="24" fillId="5" borderId="54" xfId="0" applyNumberFormat="1" applyFont="1" applyFill="1" applyBorder="1" applyAlignment="1">
      <alignment horizontal="right"/>
    </xf>
    <xf numFmtId="0" fontId="24" fillId="0" borderId="40" xfId="0" applyFont="1" applyFill="1" applyBorder="1" applyAlignment="1">
      <alignment horizontal="center"/>
    </xf>
    <xf numFmtId="0" fontId="24" fillId="0" borderId="35" xfId="0" applyFont="1" applyFill="1" applyBorder="1" applyAlignment="1">
      <alignment horizontal="center"/>
    </xf>
    <xf numFmtId="0" fontId="24" fillId="0" borderId="18" xfId="0" applyFont="1" applyFill="1" applyBorder="1" applyAlignment="1">
      <alignment horizontal="center"/>
    </xf>
    <xf numFmtId="0" fontId="20" fillId="5" borderId="10" xfId="0" applyFont="1" applyFill="1" applyBorder="1" applyAlignment="1">
      <alignment horizontal="left" vertical="center"/>
    </xf>
    <xf numFmtId="0" fontId="7" fillId="0" borderId="0" xfId="0" applyFont="1" applyFill="1" applyAlignment="1">
      <alignment horizontal="left"/>
    </xf>
    <xf numFmtId="0" fontId="24" fillId="0" borderId="13" xfId="0" applyFont="1" applyFill="1" applyBorder="1" applyAlignment="1">
      <alignment horizontal="right" vertical="center"/>
    </xf>
    <xf numFmtId="0" fontId="24" fillId="0" borderId="14" xfId="0" applyFont="1" applyFill="1" applyBorder="1" applyAlignment="1">
      <alignment horizontal="left"/>
    </xf>
    <xf numFmtId="0" fontId="24" fillId="5" borderId="6" xfId="0" applyFont="1" applyFill="1" applyBorder="1" applyAlignment="1">
      <alignment horizontal="right" vertical="center"/>
    </xf>
    <xf numFmtId="0" fontId="24" fillId="5" borderId="10" xfId="0" applyFont="1" applyFill="1" applyBorder="1" applyAlignment="1">
      <alignment horizontal="left" vertical="center"/>
    </xf>
    <xf numFmtId="0" fontId="24" fillId="5" borderId="14" xfId="0" applyFont="1" applyFill="1" applyBorder="1" applyAlignment="1">
      <alignment horizontal="left" vertical="center"/>
    </xf>
    <xf numFmtId="0" fontId="24" fillId="0" borderId="0" xfId="0" applyFont="1" applyFill="1"/>
    <xf numFmtId="0" fontId="0" fillId="0" borderId="0" xfId="0" applyBorder="1"/>
    <xf numFmtId="0" fontId="24" fillId="0" borderId="45" xfId="0" applyFont="1" applyBorder="1" applyAlignment="1">
      <alignment horizontal="center"/>
    </xf>
    <xf numFmtId="0" fontId="24" fillId="0" borderId="11" xfId="0" applyFont="1" applyBorder="1" applyAlignment="1">
      <alignment horizontal="center"/>
    </xf>
    <xf numFmtId="4" fontId="24" fillId="5" borderId="30" xfId="0" applyNumberFormat="1" applyFont="1" applyFill="1" applyBorder="1" applyAlignment="1">
      <alignment horizontal="right"/>
    </xf>
    <xf numFmtId="0" fontId="24" fillId="5" borderId="9" xfId="0" applyFont="1" applyFill="1" applyBorder="1" applyAlignment="1">
      <alignment horizontal="left"/>
    </xf>
    <xf numFmtId="0" fontId="24" fillId="5" borderId="40" xfId="0" applyFont="1" applyFill="1" applyBorder="1" applyAlignment="1">
      <alignment horizontal="left"/>
    </xf>
    <xf numFmtId="4" fontId="24" fillId="5" borderId="53" xfId="0" applyNumberFormat="1" applyFont="1" applyFill="1" applyBorder="1" applyAlignment="1">
      <alignment horizontal="right"/>
    </xf>
    <xf numFmtId="0" fontId="22" fillId="3" borderId="37" xfId="2" applyFont="1" applyBorder="1" applyAlignment="1">
      <alignment vertical="center"/>
    </xf>
    <xf numFmtId="0" fontId="28" fillId="0" borderId="0" xfId="0" applyFont="1" applyFill="1" applyAlignment="1">
      <alignment vertical="top" wrapText="1"/>
    </xf>
    <xf numFmtId="0" fontId="28" fillId="0" borderId="0" xfId="0" applyFont="1" applyFill="1" applyAlignment="1">
      <alignment vertical="center"/>
    </xf>
    <xf numFmtId="0" fontId="28" fillId="0" borderId="0" xfId="0" applyFont="1" applyAlignment="1">
      <alignment vertical="center"/>
    </xf>
    <xf numFmtId="0" fontId="24" fillId="0" borderId="12" xfId="0" applyFont="1" applyFill="1" applyBorder="1" applyAlignment="1">
      <alignment horizontal="right" vertical="center"/>
    </xf>
    <xf numFmtId="0" fontId="24" fillId="0" borderId="2" xfId="0" applyFont="1" applyFill="1" applyBorder="1" applyAlignment="1">
      <alignment horizontal="left"/>
    </xf>
    <xf numFmtId="0" fontId="24" fillId="0" borderId="0" xfId="0" applyFont="1" applyFill="1" applyAlignment="1">
      <alignment horizontal="left" vertical="center" wrapText="1"/>
    </xf>
    <xf numFmtId="0" fontId="20" fillId="6" borderId="30" xfId="3" applyFont="1" applyFill="1" applyBorder="1" applyAlignment="1">
      <alignment horizontal="center"/>
    </xf>
    <xf numFmtId="0" fontId="20" fillId="6" borderId="36" xfId="3" applyFont="1" applyFill="1" applyBorder="1" applyAlignment="1">
      <alignment horizontal="center"/>
    </xf>
    <xf numFmtId="0" fontId="22" fillId="0" borderId="0" xfId="0" applyFont="1" applyFill="1" applyAlignment="1">
      <alignment horizontal="center" vertical="center" wrapText="1"/>
    </xf>
    <xf numFmtId="4" fontId="24" fillId="0" borderId="29" xfId="0" applyNumberFormat="1" applyFont="1" applyFill="1" applyBorder="1" applyAlignment="1">
      <alignment horizontal="right"/>
    </xf>
    <xf numFmtId="4" fontId="24" fillId="0" borderId="33" xfId="0" applyNumberFormat="1" applyFont="1" applyFill="1" applyBorder="1" applyAlignment="1">
      <alignment horizontal="right"/>
    </xf>
    <xf numFmtId="0" fontId="24" fillId="3" borderId="29" xfId="2" applyFont="1" applyBorder="1" applyAlignment="1">
      <alignment horizontal="center" vertical="center"/>
    </xf>
    <xf numFmtId="0" fontId="24" fillId="3" borderId="34" xfId="2" applyFont="1" applyBorder="1" applyAlignment="1">
      <alignment horizontal="center" vertical="center"/>
    </xf>
    <xf numFmtId="0" fontId="24" fillId="3" borderId="35" xfId="2" applyFont="1" applyBorder="1" applyAlignment="1">
      <alignment horizontal="center" vertical="center"/>
    </xf>
    <xf numFmtId="0" fontId="24" fillId="0" borderId="29" xfId="0" applyFont="1" applyBorder="1" applyAlignment="1">
      <alignment horizontal="left"/>
    </xf>
    <xf numFmtId="0" fontId="24" fillId="0" borderId="34" xfId="0" applyFont="1" applyBorder="1" applyAlignment="1">
      <alignment horizontal="left"/>
    </xf>
    <xf numFmtId="0" fontId="24" fillId="0" borderId="35" xfId="0" applyFont="1" applyBorder="1" applyAlignment="1">
      <alignment horizontal="left"/>
    </xf>
    <xf numFmtId="4" fontId="24" fillId="5" borderId="22" xfId="0" applyNumberFormat="1" applyFont="1" applyFill="1" applyBorder="1" applyAlignment="1">
      <alignment horizontal="right"/>
    </xf>
    <xf numFmtId="4" fontId="24" fillId="5" borderId="25" xfId="0" applyNumberFormat="1" applyFont="1" applyFill="1" applyBorder="1" applyAlignment="1">
      <alignment horizontal="right"/>
    </xf>
    <xf numFmtId="49" fontId="24" fillId="0" borderId="0" xfId="0" applyNumberFormat="1" applyFont="1" applyFill="1" applyAlignment="1">
      <alignment horizontal="left" vertical="center" wrapText="1"/>
    </xf>
    <xf numFmtId="4" fontId="24" fillId="0" borderId="22" xfId="0" applyNumberFormat="1" applyFont="1" applyFill="1" applyBorder="1" applyAlignment="1">
      <alignment horizontal="right"/>
    </xf>
    <xf numFmtId="4" fontId="24" fillId="0" borderId="25" xfId="0" applyNumberFormat="1" applyFont="1" applyFill="1" applyBorder="1" applyAlignment="1">
      <alignment horizontal="right"/>
    </xf>
    <xf numFmtId="4" fontId="24" fillId="0" borderId="30" xfId="0" applyNumberFormat="1" applyFont="1" applyFill="1" applyBorder="1" applyAlignment="1">
      <alignment horizontal="right"/>
    </xf>
    <xf numFmtId="4" fontId="24" fillId="0" borderId="36" xfId="0" applyNumberFormat="1" applyFont="1" applyFill="1" applyBorder="1" applyAlignment="1">
      <alignment horizontal="right"/>
    </xf>
    <xf numFmtId="0" fontId="24" fillId="0" borderId="22" xfId="0" applyFont="1" applyBorder="1" applyAlignment="1">
      <alignment horizontal="left"/>
    </xf>
    <xf numFmtId="0" fontId="24" fillId="0" borderId="23" xfId="0" applyFont="1" applyBorder="1" applyAlignment="1">
      <alignment horizontal="left"/>
    </xf>
    <xf numFmtId="0" fontId="24" fillId="0" borderId="24" xfId="0" applyFont="1" applyBorder="1" applyAlignment="1">
      <alignment horizontal="left"/>
    </xf>
    <xf numFmtId="0" fontId="22" fillId="7" borderId="3" xfId="0" applyFont="1" applyFill="1" applyBorder="1" applyAlignment="1">
      <alignment horizontal="center"/>
    </xf>
    <xf numFmtId="0" fontId="22" fillId="7" borderId="4" xfId="0" applyFont="1" applyFill="1" applyBorder="1" applyAlignment="1">
      <alignment horizontal="center"/>
    </xf>
    <xf numFmtId="0" fontId="22" fillId="7" borderId="20" xfId="0" applyFont="1" applyFill="1" applyBorder="1" applyAlignment="1">
      <alignment horizontal="center"/>
    </xf>
    <xf numFmtId="4" fontId="22" fillId="0" borderId="30" xfId="0" applyNumberFormat="1" applyFont="1" applyFill="1" applyBorder="1" applyAlignment="1">
      <alignment horizontal="right"/>
    </xf>
    <xf numFmtId="4" fontId="22" fillId="0" borderId="36" xfId="0" applyNumberFormat="1" applyFont="1" applyFill="1" applyBorder="1" applyAlignment="1">
      <alignment horizontal="right"/>
    </xf>
    <xf numFmtId="4" fontId="24" fillId="0" borderId="21" xfId="0" applyNumberFormat="1" applyFont="1" applyFill="1" applyBorder="1" applyAlignment="1">
      <alignment horizontal="right"/>
    </xf>
    <xf numFmtId="4" fontId="24" fillId="0" borderId="5" xfId="0" applyNumberFormat="1" applyFont="1" applyFill="1" applyBorder="1" applyAlignment="1">
      <alignment horizontal="right"/>
    </xf>
    <xf numFmtId="0" fontId="20" fillId="0" borderId="30" xfId="0" applyFont="1" applyFill="1" applyBorder="1" applyAlignment="1">
      <alignment horizontal="left"/>
    </xf>
    <xf numFmtId="0" fontId="20" fillId="0" borderId="31" xfId="0" applyFont="1" applyFill="1" applyBorder="1" applyAlignment="1">
      <alignment horizontal="left"/>
    </xf>
    <xf numFmtId="0" fontId="20" fillId="0" borderId="32" xfId="0" applyFont="1" applyFill="1" applyBorder="1" applyAlignment="1">
      <alignment horizontal="left"/>
    </xf>
    <xf numFmtId="0" fontId="20" fillId="0" borderId="15"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29" xfId="0" applyFont="1" applyFill="1" applyBorder="1" applyAlignment="1">
      <alignment horizontal="left" vertical="top" wrapText="1"/>
    </xf>
    <xf numFmtId="0" fontId="20" fillId="0" borderId="78" xfId="0" applyFont="1" applyFill="1" applyBorder="1" applyAlignment="1">
      <alignment horizontal="left" vertical="center"/>
    </xf>
    <xf numFmtId="0" fontId="20" fillId="0" borderId="1" xfId="0" applyFont="1" applyFill="1" applyBorder="1" applyAlignment="1">
      <alignment horizontal="left" vertical="center"/>
    </xf>
    <xf numFmtId="0" fontId="20" fillId="0" borderId="41" xfId="0" applyFont="1" applyBorder="1" applyAlignment="1">
      <alignment horizontal="left" vertical="center"/>
    </xf>
    <xf numFmtId="0" fontId="20" fillId="0" borderId="14" xfId="0" applyFont="1" applyBorder="1" applyAlignment="1">
      <alignment horizontal="left" vertical="center"/>
    </xf>
    <xf numFmtId="44" fontId="20" fillId="0" borderId="29" xfId="0" applyNumberFormat="1" applyFont="1" applyFill="1" applyBorder="1" applyAlignment="1">
      <alignment horizontal="right" vertical="top"/>
    </xf>
    <xf numFmtId="44" fontId="20" fillId="0" borderId="33" xfId="0" applyNumberFormat="1" applyFont="1" applyFill="1" applyBorder="1" applyAlignment="1">
      <alignment horizontal="right" vertical="top"/>
    </xf>
    <xf numFmtId="8" fontId="20" fillId="0" borderId="1" xfId="0" applyNumberFormat="1" applyFont="1" applyFill="1" applyBorder="1" applyAlignment="1">
      <alignment horizontal="right" vertical="center"/>
    </xf>
    <xf numFmtId="0" fontId="20" fillId="0" borderId="81" xfId="0" applyFont="1" applyFill="1" applyBorder="1" applyAlignment="1">
      <alignment horizontal="right" vertical="center"/>
    </xf>
    <xf numFmtId="8" fontId="20" fillId="0" borderId="14" xfId="0" applyNumberFormat="1" applyFont="1" applyBorder="1" applyAlignment="1">
      <alignment horizontal="right" vertical="center"/>
    </xf>
    <xf numFmtId="0" fontId="20" fillId="0" borderId="82" xfId="0" applyFont="1" applyBorder="1" applyAlignment="1">
      <alignment horizontal="right" vertical="center"/>
    </xf>
    <xf numFmtId="44" fontId="20" fillId="0" borderId="22" xfId="0" applyNumberFormat="1" applyFont="1" applyFill="1" applyBorder="1" applyAlignment="1">
      <alignment horizontal="right" vertical="top"/>
    </xf>
    <xf numFmtId="44" fontId="20" fillId="0" borderId="25" xfId="0" applyNumberFormat="1" applyFont="1" applyFill="1" applyBorder="1" applyAlignment="1">
      <alignment horizontal="right" vertical="top"/>
    </xf>
    <xf numFmtId="4" fontId="22" fillId="0" borderId="55" xfId="0" applyNumberFormat="1" applyFont="1" applyFill="1" applyBorder="1" applyAlignment="1">
      <alignment horizontal="right"/>
    </xf>
    <xf numFmtId="4" fontId="22" fillId="0" borderId="56" xfId="0" applyNumberFormat="1" applyFont="1" applyFill="1" applyBorder="1" applyAlignment="1">
      <alignment horizontal="right"/>
    </xf>
    <xf numFmtId="4" fontId="22" fillId="0" borderId="21" xfId="0" applyNumberFormat="1" applyFont="1" applyBorder="1" applyAlignment="1">
      <alignment horizontal="right"/>
    </xf>
    <xf numFmtId="4" fontId="22" fillId="0" borderId="5" xfId="0" applyNumberFormat="1" applyFont="1" applyBorder="1" applyAlignment="1">
      <alignment horizontal="right"/>
    </xf>
    <xf numFmtId="4" fontId="24" fillId="0" borderId="29" xfId="0" applyNumberFormat="1" applyFont="1" applyFill="1" applyBorder="1" applyAlignment="1"/>
    <xf numFmtId="4" fontId="24" fillId="0" borderId="33" xfId="0" applyNumberFormat="1" applyFont="1" applyFill="1" applyBorder="1" applyAlignment="1"/>
    <xf numFmtId="4" fontId="24" fillId="0" borderId="22" xfId="0" applyNumberFormat="1" applyFont="1" applyFill="1" applyBorder="1" applyAlignment="1"/>
    <xf numFmtId="4" fontId="24" fillId="0" borderId="25" xfId="0" applyNumberFormat="1" applyFont="1" applyFill="1" applyBorder="1" applyAlignment="1"/>
    <xf numFmtId="4" fontId="24" fillId="0" borderId="30" xfId="0" applyNumberFormat="1" applyFont="1" applyFill="1" applyBorder="1" applyAlignment="1"/>
    <xf numFmtId="4" fontId="24" fillId="0" borderId="36" xfId="0" applyNumberFormat="1" applyFont="1" applyFill="1" applyBorder="1" applyAlignment="1"/>
    <xf numFmtId="0" fontId="24" fillId="0" borderId="55" xfId="0" applyFont="1" applyBorder="1" applyAlignment="1">
      <alignment horizontal="left"/>
    </xf>
    <xf numFmtId="0" fontId="24" fillId="0" borderId="57" xfId="0" applyFont="1" applyBorder="1" applyAlignment="1">
      <alignment horizontal="left"/>
    </xf>
    <xf numFmtId="0" fontId="24" fillId="0" borderId="39" xfId="0" applyFont="1" applyBorder="1" applyAlignment="1">
      <alignment horizontal="left"/>
    </xf>
    <xf numFmtId="4" fontId="24" fillId="5" borderId="49" xfId="0" applyNumberFormat="1" applyFont="1" applyFill="1" applyBorder="1" applyAlignment="1">
      <alignment horizontal="right"/>
    </xf>
    <xf numFmtId="4" fontId="24" fillId="5" borderId="53" xfId="0" applyNumberFormat="1" applyFont="1" applyFill="1" applyBorder="1" applyAlignment="1">
      <alignment horizontal="right"/>
    </xf>
    <xf numFmtId="4" fontId="24" fillId="5" borderId="29" xfId="0" applyNumberFormat="1" applyFont="1" applyFill="1" applyBorder="1" applyAlignment="1">
      <alignment horizontal="right"/>
    </xf>
    <xf numFmtId="4" fontId="24" fillId="5" borderId="33" xfId="0" applyNumberFormat="1" applyFont="1" applyFill="1" applyBorder="1" applyAlignment="1">
      <alignment horizontal="right"/>
    </xf>
    <xf numFmtId="4" fontId="24" fillId="5" borderId="21" xfId="0" applyNumberFormat="1" applyFont="1" applyFill="1" applyBorder="1" applyAlignment="1">
      <alignment horizontal="right"/>
    </xf>
    <xf numFmtId="4" fontId="24" fillId="5" borderId="5" xfId="0" applyNumberFormat="1" applyFont="1" applyFill="1" applyBorder="1" applyAlignment="1">
      <alignment horizontal="right"/>
    </xf>
    <xf numFmtId="0" fontId="24" fillId="5" borderId="30" xfId="0" applyFont="1" applyFill="1" applyBorder="1" applyAlignment="1">
      <alignment horizontal="left"/>
    </xf>
    <xf numFmtId="0" fontId="24" fillId="5" borderId="31" xfId="0" applyFont="1" applyFill="1" applyBorder="1" applyAlignment="1">
      <alignment horizontal="left"/>
    </xf>
    <xf numFmtId="0" fontId="24" fillId="5" borderId="32" xfId="0" applyFont="1" applyFill="1" applyBorder="1" applyAlignment="1">
      <alignment horizontal="left"/>
    </xf>
    <xf numFmtId="4" fontId="24" fillId="5" borderId="30" xfId="0" applyNumberFormat="1" applyFont="1" applyFill="1" applyBorder="1" applyAlignment="1">
      <alignment horizontal="right"/>
    </xf>
    <xf numFmtId="4" fontId="24" fillId="5" borderId="36" xfId="0" applyNumberFormat="1" applyFont="1" applyFill="1" applyBorder="1" applyAlignment="1">
      <alignment horizontal="right"/>
    </xf>
    <xf numFmtId="4" fontId="22" fillId="5" borderId="21" xfId="0" applyNumberFormat="1" applyFont="1" applyFill="1" applyBorder="1" applyAlignment="1">
      <alignment horizontal="right"/>
    </xf>
    <xf numFmtId="4" fontId="22" fillId="5" borderId="5" xfId="0" applyNumberFormat="1" applyFont="1" applyFill="1" applyBorder="1" applyAlignment="1">
      <alignment horizontal="right"/>
    </xf>
    <xf numFmtId="4" fontId="22" fillId="4" borderId="30" xfId="2" applyNumberFormat="1" applyFont="1" applyFill="1" applyBorder="1" applyAlignment="1">
      <alignment horizontal="right"/>
    </xf>
    <xf numFmtId="4" fontId="22" fillId="4" borderId="36" xfId="2" applyNumberFormat="1" applyFont="1" applyFill="1" applyBorder="1" applyAlignment="1">
      <alignment horizontal="right"/>
    </xf>
    <xf numFmtId="0" fontId="24" fillId="5" borderId="22" xfId="0" applyFont="1" applyFill="1" applyBorder="1" applyAlignment="1">
      <alignment horizontal="left"/>
    </xf>
    <xf numFmtId="0" fontId="24" fillId="5" borderId="23" xfId="0" applyFont="1" applyFill="1" applyBorder="1" applyAlignment="1">
      <alignment horizontal="left"/>
    </xf>
    <xf numFmtId="0" fontId="24" fillId="5" borderId="24" xfId="0" applyFont="1" applyFill="1" applyBorder="1" applyAlignment="1">
      <alignment horizontal="left"/>
    </xf>
    <xf numFmtId="0" fontId="22" fillId="5" borderId="21" xfId="0" applyFont="1" applyFill="1" applyBorder="1" applyAlignment="1">
      <alignment horizontal="center"/>
    </xf>
    <xf numFmtId="0" fontId="22" fillId="5" borderId="4" xfId="0" applyFont="1" applyFill="1" applyBorder="1" applyAlignment="1">
      <alignment horizontal="center"/>
    </xf>
    <xf numFmtId="0" fontId="22" fillId="5" borderId="20" xfId="0" applyFont="1" applyFill="1" applyBorder="1" applyAlignment="1">
      <alignment horizontal="center"/>
    </xf>
    <xf numFmtId="0" fontId="24" fillId="3" borderId="33" xfId="2" applyFont="1" applyBorder="1" applyAlignment="1">
      <alignment horizontal="center" vertical="center"/>
    </xf>
    <xf numFmtId="0" fontId="22" fillId="0" borderId="4" xfId="0" applyFont="1" applyBorder="1" applyAlignment="1">
      <alignment horizontal="center"/>
    </xf>
    <xf numFmtId="0" fontId="22" fillId="0" borderId="20" xfId="0" applyFont="1" applyBorder="1" applyAlignment="1">
      <alignment horizontal="center"/>
    </xf>
    <xf numFmtId="0" fontId="24" fillId="5" borderId="29" xfId="0" applyFont="1" applyFill="1" applyBorder="1" applyAlignment="1">
      <alignment horizontal="left"/>
    </xf>
    <xf numFmtId="0" fontId="24" fillId="5" borderId="34" xfId="0" applyFont="1" applyFill="1" applyBorder="1" applyAlignment="1">
      <alignment horizontal="left"/>
    </xf>
    <xf numFmtId="0" fontId="24" fillId="5" borderId="35" xfId="0" applyFont="1" applyFill="1" applyBorder="1" applyAlignment="1">
      <alignment horizontal="left"/>
    </xf>
    <xf numFmtId="0" fontId="20" fillId="6" borderId="21" xfId="3" applyFont="1" applyFill="1" applyBorder="1" applyAlignment="1">
      <alignment horizontal="center"/>
    </xf>
    <xf numFmtId="0" fontId="20" fillId="6" borderId="5" xfId="3" applyFont="1" applyFill="1" applyBorder="1" applyAlignment="1">
      <alignment horizontal="center"/>
    </xf>
    <xf numFmtId="0" fontId="22" fillId="0" borderId="21" xfId="0" applyFont="1" applyBorder="1" applyAlignment="1">
      <alignment horizontal="center"/>
    </xf>
    <xf numFmtId="0" fontId="24" fillId="5" borderId="1" xfId="0" applyFont="1" applyFill="1" applyBorder="1" applyAlignment="1">
      <alignment horizontal="left" wrapText="1"/>
    </xf>
    <xf numFmtId="4" fontId="24" fillId="5" borderId="1" xfId="0" applyNumberFormat="1" applyFont="1" applyFill="1" applyBorder="1" applyAlignment="1">
      <alignment horizontal="right"/>
    </xf>
    <xf numFmtId="4" fontId="24" fillId="5" borderId="81" xfId="0" applyNumberFormat="1" applyFont="1" applyFill="1" applyBorder="1" applyAlignment="1">
      <alignment horizontal="right"/>
    </xf>
    <xf numFmtId="4" fontId="27" fillId="5" borderId="21" xfId="0" applyNumberFormat="1" applyFont="1" applyFill="1" applyBorder="1" applyAlignment="1">
      <alignment horizontal="right"/>
    </xf>
    <xf numFmtId="4" fontId="27" fillId="5" borderId="5" xfId="0" applyNumberFormat="1" applyFont="1" applyFill="1" applyBorder="1" applyAlignment="1">
      <alignment horizontal="right"/>
    </xf>
    <xf numFmtId="4" fontId="27" fillId="5" borderId="8" xfId="0" applyNumberFormat="1" applyFont="1" applyFill="1" applyBorder="1" applyAlignment="1">
      <alignment horizontal="right"/>
    </xf>
    <xf numFmtId="4" fontId="27" fillId="5" borderId="53" xfId="0" applyNumberFormat="1" applyFont="1" applyFill="1" applyBorder="1" applyAlignment="1">
      <alignment horizontal="right"/>
    </xf>
    <xf numFmtId="0" fontId="27" fillId="0" borderId="48" xfId="0" applyFont="1" applyBorder="1" applyAlignment="1">
      <alignment horizontal="center"/>
    </xf>
    <xf numFmtId="0" fontId="27" fillId="0" borderId="4" xfId="0" applyFont="1" applyBorder="1" applyAlignment="1">
      <alignment horizontal="center"/>
    </xf>
    <xf numFmtId="0" fontId="27" fillId="0" borderId="20" xfId="0" applyFont="1" applyBorder="1" applyAlignment="1">
      <alignment horizontal="center"/>
    </xf>
    <xf numFmtId="0" fontId="29" fillId="0" borderId="4" xfId="0" applyFont="1" applyBorder="1" applyAlignment="1">
      <alignment horizontal="left"/>
    </xf>
    <xf numFmtId="0" fontId="29" fillId="0" borderId="20" xfId="0" applyFont="1" applyBorder="1" applyAlignment="1">
      <alignment horizontal="left"/>
    </xf>
    <xf numFmtId="0" fontId="24" fillId="5" borderId="9" xfId="0" applyFont="1" applyFill="1" applyBorder="1" applyAlignment="1">
      <alignment horizontal="left"/>
    </xf>
    <xf numFmtId="0" fontId="24" fillId="5" borderId="40" xfId="0" applyFont="1" applyFill="1" applyBorder="1" applyAlignment="1">
      <alignment horizontal="left"/>
    </xf>
    <xf numFmtId="0" fontId="29" fillId="5" borderId="48" xfId="0" applyFont="1" applyFill="1" applyBorder="1" applyAlignment="1">
      <alignment horizontal="left"/>
    </xf>
    <xf numFmtId="0" fontId="29" fillId="5" borderId="46" xfId="0" applyFont="1" applyFill="1" applyBorder="1" applyAlignment="1">
      <alignment horizontal="left"/>
    </xf>
    <xf numFmtId="0" fontId="29" fillId="5" borderId="47" xfId="0" applyFont="1" applyFill="1" applyBorder="1" applyAlignment="1">
      <alignment horizontal="left"/>
    </xf>
    <xf numFmtId="4" fontId="29" fillId="5" borderId="29" xfId="0" applyNumberFormat="1" applyFont="1" applyFill="1" applyBorder="1" applyAlignment="1">
      <alignment horizontal="right"/>
    </xf>
    <xf numFmtId="4" fontId="29" fillId="5" borderId="33" xfId="0" applyNumberFormat="1" applyFont="1" applyFill="1" applyBorder="1" applyAlignment="1">
      <alignment horizontal="right"/>
    </xf>
    <xf numFmtId="0" fontId="24" fillId="5" borderId="21" xfId="0" applyFont="1" applyFill="1" applyBorder="1" applyAlignment="1">
      <alignment horizontal="left"/>
    </xf>
    <xf numFmtId="0" fontId="24" fillId="5" borderId="4" xfId="0" applyFont="1" applyFill="1" applyBorder="1" applyAlignment="1">
      <alignment horizontal="left"/>
    </xf>
    <xf numFmtId="0" fontId="24" fillId="5" borderId="20" xfId="0" applyFont="1" applyFill="1" applyBorder="1" applyAlignment="1">
      <alignment horizontal="left"/>
    </xf>
    <xf numFmtId="0" fontId="25" fillId="6" borderId="21" xfId="3" applyFont="1" applyFill="1" applyBorder="1" applyAlignment="1">
      <alignment horizontal="center" vertical="center"/>
    </xf>
    <xf numFmtId="0" fontId="25" fillId="6" borderId="4" xfId="3" applyFont="1" applyFill="1" applyBorder="1" applyAlignment="1">
      <alignment horizontal="center" vertical="center"/>
    </xf>
    <xf numFmtId="0" fontId="25" fillId="6" borderId="20" xfId="3" applyFont="1" applyFill="1" applyBorder="1" applyAlignment="1">
      <alignment horizontal="center" vertical="center"/>
    </xf>
    <xf numFmtId="0" fontId="24" fillId="3" borderId="21" xfId="2" applyFont="1" applyBorder="1" applyAlignment="1">
      <alignment horizontal="center" vertical="center"/>
    </xf>
    <xf numFmtId="0" fontId="24" fillId="3" borderId="4" xfId="2" applyFont="1" applyBorder="1" applyAlignment="1">
      <alignment horizontal="center" vertical="center"/>
    </xf>
    <xf numFmtId="0" fontId="24" fillId="3" borderId="20" xfId="2" applyFont="1" applyBorder="1" applyAlignment="1">
      <alignment horizontal="center" vertical="center"/>
    </xf>
    <xf numFmtId="0" fontId="22" fillId="0" borderId="3" xfId="0" applyFont="1" applyBorder="1" applyAlignment="1">
      <alignment horizontal="center"/>
    </xf>
    <xf numFmtId="0" fontId="24" fillId="0" borderId="30" xfId="0" applyFont="1" applyBorder="1" applyAlignment="1">
      <alignment horizontal="left"/>
    </xf>
    <xf numFmtId="0" fontId="24" fillId="0" borderId="31" xfId="0" applyFont="1" applyBorder="1" applyAlignment="1">
      <alignment horizontal="left"/>
    </xf>
    <xf numFmtId="0" fontId="24" fillId="0" borderId="32" xfId="0" applyFont="1" applyBorder="1" applyAlignment="1">
      <alignment horizontal="left"/>
    </xf>
    <xf numFmtId="0" fontId="24" fillId="0" borderId="21" xfId="0" applyFont="1" applyFill="1" applyBorder="1" applyAlignment="1">
      <alignment horizontal="left"/>
    </xf>
    <xf numFmtId="0" fontId="24" fillId="0" borderId="4" xfId="0" applyFont="1" applyFill="1" applyBorder="1" applyAlignment="1">
      <alignment horizontal="left"/>
    </xf>
    <xf numFmtId="0" fontId="24" fillId="0" borderId="20" xfId="0" applyFont="1" applyFill="1" applyBorder="1" applyAlignment="1">
      <alignment horizontal="left"/>
    </xf>
    <xf numFmtId="0" fontId="24" fillId="3" borderId="5" xfId="2" applyFont="1" applyBorder="1" applyAlignment="1">
      <alignment horizontal="center" vertical="center"/>
    </xf>
    <xf numFmtId="0" fontId="22" fillId="5" borderId="21"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2" fillId="5" borderId="20" xfId="0" applyFont="1" applyFill="1" applyBorder="1" applyAlignment="1">
      <alignment horizontal="center" vertical="center" wrapText="1"/>
    </xf>
    <xf numFmtId="4" fontId="27" fillId="5" borderId="22" xfId="0" applyNumberFormat="1" applyFont="1" applyFill="1" applyBorder="1" applyAlignment="1">
      <alignment horizontal="right"/>
    </xf>
    <xf numFmtId="4" fontId="27" fillId="5" borderId="25" xfId="0" applyNumberFormat="1" applyFont="1" applyFill="1" applyBorder="1" applyAlignment="1">
      <alignment horizontal="right"/>
    </xf>
    <xf numFmtId="0" fontId="22" fillId="3" borderId="21" xfId="2" applyFont="1" applyBorder="1" applyAlignment="1">
      <alignment horizontal="center" vertical="center"/>
    </xf>
    <xf numFmtId="0" fontId="22" fillId="3" borderId="4" xfId="2" applyFont="1" applyBorder="1" applyAlignment="1">
      <alignment horizontal="center" vertical="center"/>
    </xf>
    <xf numFmtId="0" fontId="22" fillId="3" borderId="20" xfId="2" applyFont="1" applyBorder="1" applyAlignment="1">
      <alignment horizontal="center" vertical="center"/>
    </xf>
    <xf numFmtId="0" fontId="22" fillId="3" borderId="30" xfId="2" applyFont="1" applyBorder="1" applyAlignment="1">
      <alignment horizontal="center"/>
    </xf>
    <xf numFmtId="0" fontId="22" fillId="3" borderId="31" xfId="2" applyFont="1" applyBorder="1" applyAlignment="1">
      <alignment horizontal="center"/>
    </xf>
    <xf numFmtId="0" fontId="22" fillId="3" borderId="32" xfId="2" applyFont="1" applyBorder="1" applyAlignment="1">
      <alignment horizontal="center"/>
    </xf>
    <xf numFmtId="0" fontId="24" fillId="5" borderId="45" xfId="0" applyFont="1" applyFill="1" applyBorder="1" applyAlignment="1">
      <alignment horizontal="left"/>
    </xf>
    <xf numFmtId="0" fontId="24" fillId="5" borderId="16" xfId="0" applyFont="1" applyFill="1" applyBorder="1" applyAlignment="1">
      <alignment horizontal="left"/>
    </xf>
    <xf numFmtId="0" fontId="24" fillId="5" borderId="18" xfId="0" applyFont="1" applyFill="1" applyBorder="1" applyAlignment="1">
      <alignment horizontal="left"/>
    </xf>
    <xf numFmtId="0" fontId="29" fillId="5" borderId="22" xfId="0" applyFont="1" applyFill="1" applyBorder="1" applyAlignment="1">
      <alignment horizontal="left"/>
    </xf>
    <xf numFmtId="0" fontId="29" fillId="5" borderId="23" xfId="0" applyFont="1" applyFill="1" applyBorder="1" applyAlignment="1">
      <alignment horizontal="left"/>
    </xf>
    <xf numFmtId="0" fontId="29" fillId="5" borderId="24" xfId="0" applyFont="1" applyFill="1" applyBorder="1" applyAlignment="1">
      <alignment horizontal="left"/>
    </xf>
    <xf numFmtId="4" fontId="20" fillId="0" borderId="23" xfId="0" applyNumberFormat="1" applyFont="1" applyFill="1" applyBorder="1" applyAlignment="1">
      <alignment horizontal="right" vertical="top"/>
    </xf>
    <xf numFmtId="2" fontId="24" fillId="5" borderId="22" xfId="0" applyNumberFormat="1" applyFont="1" applyFill="1" applyBorder="1" applyAlignment="1">
      <alignment horizontal="right"/>
    </xf>
    <xf numFmtId="2" fontId="24" fillId="5" borderId="25" xfId="0" applyNumberFormat="1" applyFont="1" applyFill="1" applyBorder="1" applyAlignment="1">
      <alignment horizontal="right"/>
    </xf>
    <xf numFmtId="4" fontId="22" fillId="5" borderId="55" xfId="0" applyNumberFormat="1" applyFont="1" applyFill="1" applyBorder="1" applyAlignment="1">
      <alignment horizontal="right"/>
    </xf>
    <xf numFmtId="4" fontId="22" fillId="5" borderId="56" xfId="0" applyNumberFormat="1" applyFont="1" applyFill="1" applyBorder="1" applyAlignment="1">
      <alignment horizontal="right"/>
    </xf>
    <xf numFmtId="0" fontId="22" fillId="0" borderId="21" xfId="0" applyFont="1" applyBorder="1" applyAlignment="1">
      <alignment horizontal="center" vertical="center"/>
    </xf>
    <xf numFmtId="0" fontId="22" fillId="0" borderId="4" xfId="0" applyFont="1" applyBorder="1" applyAlignment="1">
      <alignment horizontal="center" vertical="center"/>
    </xf>
    <xf numFmtId="4" fontId="22" fillId="3" borderId="55" xfId="2" applyNumberFormat="1" applyFont="1" applyBorder="1" applyAlignment="1">
      <alignment horizontal="right" vertical="center"/>
    </xf>
    <xf numFmtId="4" fontId="22" fillId="3" borderId="39" xfId="2" applyNumberFormat="1" applyFont="1" applyBorder="1" applyAlignment="1">
      <alignment horizontal="right" vertical="center"/>
    </xf>
    <xf numFmtId="4" fontId="24" fillId="5" borderId="45" xfId="0" applyNumberFormat="1" applyFont="1" applyFill="1" applyBorder="1" applyAlignment="1">
      <alignment horizontal="right"/>
    </xf>
    <xf numFmtId="4" fontId="24" fillId="5" borderId="54" xfId="0" applyNumberFormat="1" applyFont="1" applyFill="1" applyBorder="1" applyAlignment="1">
      <alignment horizontal="right"/>
    </xf>
    <xf numFmtId="4" fontId="29" fillId="5" borderId="22" xfId="0" applyNumberFormat="1" applyFont="1" applyFill="1" applyBorder="1" applyAlignment="1">
      <alignment horizontal="right"/>
    </xf>
    <xf numFmtId="4" fontId="29" fillId="5" borderId="25" xfId="0" applyNumberFormat="1" applyFont="1" applyFill="1" applyBorder="1" applyAlignment="1">
      <alignment horizontal="right"/>
    </xf>
    <xf numFmtId="0" fontId="24" fillId="0" borderId="45" xfId="0" applyFont="1" applyBorder="1" applyAlignment="1">
      <alignment horizontal="left"/>
    </xf>
    <xf numFmtId="0" fontId="24" fillId="0" borderId="16" xfId="0" applyFont="1" applyBorder="1" applyAlignment="1">
      <alignment horizontal="left"/>
    </xf>
    <xf numFmtId="0" fontId="24" fillId="0" borderId="18" xfId="0" applyFont="1" applyBorder="1" applyAlignment="1">
      <alignment horizontal="left"/>
    </xf>
    <xf numFmtId="0" fontId="25" fillId="6" borderId="30" xfId="3" applyFont="1" applyFill="1" applyBorder="1" applyAlignment="1">
      <alignment horizontal="center" vertical="top" wrapText="1"/>
    </xf>
    <xf numFmtId="0" fontId="25" fillId="6" borderId="31" xfId="3" applyFont="1" applyFill="1" applyBorder="1" applyAlignment="1">
      <alignment horizontal="center" vertical="top" wrapText="1"/>
    </xf>
    <xf numFmtId="0" fontId="25" fillId="6" borderId="32" xfId="3" applyFont="1" applyFill="1" applyBorder="1" applyAlignment="1">
      <alignment horizontal="center" vertical="top" wrapText="1"/>
    </xf>
    <xf numFmtId="0" fontId="22" fillId="0" borderId="63" xfId="0" applyFont="1" applyBorder="1" applyAlignment="1">
      <alignment horizontal="center"/>
    </xf>
    <xf numFmtId="0" fontId="22" fillId="3" borderId="3" xfId="2" applyFont="1" applyBorder="1" applyAlignment="1">
      <alignment horizontal="center" vertical="center"/>
    </xf>
    <xf numFmtId="0" fontId="24" fillId="0" borderId="21" xfId="0" applyFont="1" applyBorder="1" applyAlignment="1">
      <alignment horizontal="left"/>
    </xf>
    <xf numFmtId="0" fontId="24" fillId="0" borderId="4" xfId="0" applyFont="1" applyBorder="1" applyAlignment="1">
      <alignment horizontal="left"/>
    </xf>
    <xf numFmtId="0" fontId="24" fillId="0" borderId="20" xfId="0" applyFont="1" applyBorder="1" applyAlignment="1">
      <alignment horizontal="left"/>
    </xf>
    <xf numFmtId="0" fontId="22" fillId="3" borderId="49" xfId="2" applyFont="1" applyBorder="1" applyAlignment="1">
      <alignment horizontal="center" vertical="center"/>
    </xf>
    <xf numFmtId="0" fontId="22" fillId="3" borderId="9" xfId="2" applyFont="1" applyBorder="1" applyAlignment="1">
      <alignment horizontal="center" vertical="center"/>
    </xf>
    <xf numFmtId="0" fontId="22" fillId="3" borderId="40" xfId="2" applyFont="1" applyBorder="1" applyAlignment="1">
      <alignment horizontal="center" vertical="center"/>
    </xf>
    <xf numFmtId="0" fontId="25" fillId="6" borderId="49" xfId="3" applyFont="1" applyFill="1" applyBorder="1" applyAlignment="1">
      <alignment horizontal="center" vertical="center" wrapText="1"/>
    </xf>
    <xf numFmtId="0" fontId="25" fillId="6" borderId="9" xfId="3" applyFont="1" applyFill="1" applyBorder="1" applyAlignment="1">
      <alignment horizontal="center" vertical="center" wrapText="1"/>
    </xf>
    <xf numFmtId="0" fontId="25" fillId="6" borderId="40" xfId="3" applyFont="1" applyFill="1" applyBorder="1" applyAlignment="1">
      <alignment horizontal="center" vertical="center" wrapText="1"/>
    </xf>
    <xf numFmtId="0" fontId="22" fillId="3" borderId="30" xfId="2" applyFont="1" applyBorder="1" applyAlignment="1">
      <alignment horizontal="center" vertical="center"/>
    </xf>
    <xf numFmtId="0" fontId="22" fillId="3" borderId="31" xfId="2" applyFont="1" applyBorder="1" applyAlignment="1">
      <alignment horizontal="center" vertical="center"/>
    </xf>
    <xf numFmtId="0" fontId="22" fillId="3" borderId="32" xfId="2" applyFont="1" applyBorder="1" applyAlignment="1">
      <alignment horizontal="center" vertical="center"/>
    </xf>
    <xf numFmtId="165" fontId="24" fillId="5" borderId="0" xfId="0" applyNumberFormat="1" applyFont="1" applyFill="1" applyBorder="1" applyAlignment="1">
      <alignment horizontal="right"/>
    </xf>
    <xf numFmtId="0" fontId="0" fillId="0" borderId="0" xfId="0" applyBorder="1" applyAlignment="1">
      <alignment horizontal="right"/>
    </xf>
    <xf numFmtId="0" fontId="0" fillId="0" borderId="0" xfId="0" applyBorder="1"/>
    <xf numFmtId="4" fontId="22" fillId="5" borderId="49" xfId="0" applyNumberFormat="1" applyFont="1" applyFill="1" applyBorder="1" applyAlignment="1">
      <alignment horizontal="right"/>
    </xf>
    <xf numFmtId="4" fontId="22" fillId="5" borderId="53" xfId="0" applyNumberFormat="1" applyFont="1" applyFill="1" applyBorder="1" applyAlignment="1">
      <alignment horizontal="right"/>
    </xf>
    <xf numFmtId="4" fontId="20" fillId="5" borderId="30" xfId="0" applyNumberFormat="1" applyFont="1" applyFill="1" applyBorder="1" applyAlignment="1">
      <alignment horizontal="right"/>
    </xf>
    <xf numFmtId="4" fontId="20" fillId="5" borderId="36" xfId="0" applyNumberFormat="1" applyFont="1" applyFill="1" applyBorder="1" applyAlignment="1">
      <alignment horizontal="right"/>
    </xf>
    <xf numFmtId="4" fontId="22" fillId="5" borderId="52" xfId="0" applyNumberFormat="1" applyFont="1" applyFill="1" applyBorder="1" applyAlignment="1">
      <alignment horizontal="right"/>
    </xf>
    <xf numFmtId="4" fontId="22" fillId="3" borderId="30" xfId="2" applyNumberFormat="1" applyFont="1" applyBorder="1" applyAlignment="1">
      <alignment horizontal="right"/>
    </xf>
    <xf numFmtId="4" fontId="22" fillId="3" borderId="36" xfId="2" applyNumberFormat="1" applyFont="1" applyBorder="1" applyAlignment="1">
      <alignment horizontal="right"/>
    </xf>
    <xf numFmtId="4" fontId="22" fillId="4" borderId="30" xfId="2" applyNumberFormat="1" applyFont="1" applyFill="1" applyBorder="1" applyAlignment="1">
      <alignment horizontal="right" vertical="center"/>
    </xf>
    <xf numFmtId="4" fontId="22" fillId="4" borderId="36" xfId="2" applyNumberFormat="1" applyFont="1" applyFill="1" applyBorder="1" applyAlignment="1">
      <alignment horizontal="right" vertical="center"/>
    </xf>
    <xf numFmtId="0" fontId="24" fillId="5" borderId="49" xfId="0" applyFont="1" applyFill="1" applyBorder="1" applyAlignment="1">
      <alignment horizontal="left"/>
    </xf>
    <xf numFmtId="0" fontId="22" fillId="0" borderId="49" xfId="0" applyFont="1" applyBorder="1" applyAlignment="1">
      <alignment horizontal="center"/>
    </xf>
    <xf numFmtId="0" fontId="22" fillId="0" borderId="9" xfId="0" applyFont="1" applyBorder="1" applyAlignment="1">
      <alignment horizontal="center"/>
    </xf>
    <xf numFmtId="0" fontId="22" fillId="0" borderId="40" xfId="0" applyFont="1" applyBorder="1" applyAlignment="1">
      <alignment horizontal="center"/>
    </xf>
    <xf numFmtId="0" fontId="22" fillId="0" borderId="21" xfId="0" applyFont="1" applyBorder="1" applyAlignment="1">
      <alignment horizontal="center" vertical="top" wrapText="1"/>
    </xf>
    <xf numFmtId="0" fontId="22" fillId="0" borderId="4" xfId="0" applyFont="1" applyBorder="1" applyAlignment="1">
      <alignment horizontal="center" vertical="top" wrapText="1"/>
    </xf>
    <xf numFmtId="0" fontId="22" fillId="0" borderId="20" xfId="0" applyFont="1" applyBorder="1" applyAlignment="1">
      <alignment horizontal="center" vertical="top" wrapText="1"/>
    </xf>
    <xf numFmtId="4" fontId="22" fillId="4" borderId="21" xfId="2" applyNumberFormat="1" applyFont="1" applyFill="1" applyBorder="1" applyAlignment="1">
      <alignment horizontal="right" vertical="center"/>
    </xf>
    <xf numFmtId="4" fontId="22" fillId="4" borderId="5" xfId="2" applyNumberFormat="1" applyFont="1" applyFill="1" applyBorder="1" applyAlignment="1">
      <alignment horizontal="right" vertical="center"/>
    </xf>
    <xf numFmtId="0" fontId="17" fillId="0" borderId="0" xfId="0" applyFont="1" applyAlignment="1">
      <alignment horizontal="center" vertical="center" wrapText="1"/>
    </xf>
    <xf numFmtId="0" fontId="18" fillId="0" borderId="0" xfId="0" applyFont="1" applyAlignment="1">
      <alignment horizontal="center"/>
    </xf>
    <xf numFmtId="0" fontId="18" fillId="0" borderId="0" xfId="0" applyFont="1" applyFill="1" applyAlignment="1">
      <alignment horizontal="center" vertical="center"/>
    </xf>
    <xf numFmtId="0" fontId="21" fillId="0" borderId="0" xfId="0" applyFont="1" applyFill="1" applyAlignment="1">
      <alignment horizontal="left" vertical="top" wrapText="1"/>
    </xf>
    <xf numFmtId="0" fontId="23" fillId="0" borderId="0" xfId="0" applyFont="1" applyFill="1" applyAlignment="1">
      <alignment horizontal="center" vertical="center" wrapText="1"/>
    </xf>
    <xf numFmtId="0" fontId="25" fillId="0" borderId="0" xfId="3" applyFont="1" applyAlignment="1">
      <alignment horizontal="center" vertical="center"/>
    </xf>
    <xf numFmtId="0" fontId="22" fillId="0" borderId="0" xfId="0" applyFont="1" applyAlignment="1">
      <alignment horizontal="center" vertical="center"/>
    </xf>
    <xf numFmtId="0" fontId="22" fillId="7" borderId="37" xfId="0" applyFont="1" applyFill="1" applyBorder="1" applyAlignment="1">
      <alignment horizontal="center"/>
    </xf>
    <xf numFmtId="0" fontId="22" fillId="7" borderId="19" xfId="0" applyFont="1" applyFill="1" applyBorder="1" applyAlignment="1">
      <alignment horizontal="center"/>
    </xf>
    <xf numFmtId="0" fontId="22" fillId="0" borderId="55" xfId="0" applyFont="1" applyFill="1" applyBorder="1" applyAlignment="1">
      <alignment horizontal="center"/>
    </xf>
    <xf numFmtId="0" fontId="22" fillId="0" borderId="57" xfId="0" applyFont="1" applyFill="1" applyBorder="1" applyAlignment="1">
      <alignment horizontal="center"/>
    </xf>
    <xf numFmtId="0" fontId="22" fillId="0" borderId="39" xfId="0" applyFont="1" applyFill="1" applyBorder="1" applyAlignment="1">
      <alignment horizontal="center"/>
    </xf>
    <xf numFmtId="0" fontId="24" fillId="0" borderId="30" xfId="0" applyFont="1" applyFill="1" applyBorder="1" applyAlignment="1">
      <alignment horizontal="left"/>
    </xf>
    <xf numFmtId="0" fontId="24" fillId="0" borderId="31" xfId="0" applyFont="1" applyFill="1" applyBorder="1" applyAlignment="1">
      <alignment horizontal="left"/>
    </xf>
    <xf numFmtId="0" fontId="24" fillId="0" borderId="32" xfId="0" applyFont="1" applyFill="1" applyBorder="1" applyAlignment="1">
      <alignment horizontal="left"/>
    </xf>
    <xf numFmtId="0" fontId="22" fillId="5" borderId="29" xfId="0" applyFont="1" applyFill="1" applyBorder="1" applyAlignment="1">
      <alignment horizontal="center"/>
    </xf>
    <xf numFmtId="0" fontId="22" fillId="5" borderId="34" xfId="0" applyFont="1" applyFill="1" applyBorder="1" applyAlignment="1">
      <alignment horizontal="center"/>
    </xf>
    <xf numFmtId="0" fontId="22" fillId="5" borderId="35" xfId="0" applyFont="1" applyFill="1" applyBorder="1" applyAlignment="1">
      <alignment horizontal="center"/>
    </xf>
    <xf numFmtId="4" fontId="24" fillId="5" borderId="22" xfId="0" applyNumberFormat="1" applyFont="1" applyFill="1" applyBorder="1" applyAlignment="1">
      <alignment horizontal="right" vertical="center"/>
    </xf>
    <xf numFmtId="4" fontId="24" fillId="5" borderId="25" xfId="0" applyNumberFormat="1" applyFont="1" applyFill="1" applyBorder="1" applyAlignment="1">
      <alignment horizontal="right" vertical="center"/>
    </xf>
    <xf numFmtId="4" fontId="20" fillId="0" borderId="57" xfId="0" applyNumberFormat="1" applyFont="1" applyFill="1" applyBorder="1" applyAlignment="1">
      <alignment horizontal="right" vertical="top"/>
    </xf>
    <xf numFmtId="4" fontId="20" fillId="0" borderId="56" xfId="0" applyNumberFormat="1" applyFont="1" applyFill="1" applyBorder="1" applyAlignment="1">
      <alignment horizontal="right" vertical="top"/>
    </xf>
    <xf numFmtId="0" fontId="20" fillId="0" borderId="50" xfId="0" applyFont="1" applyFill="1" applyBorder="1" applyAlignment="1">
      <alignment horizontal="left" vertical="top" wrapText="1"/>
    </xf>
    <xf numFmtId="0" fontId="20" fillId="0" borderId="23" xfId="0" applyFont="1" applyFill="1" applyBorder="1" applyAlignment="1">
      <alignment horizontal="left" vertical="top" wrapText="1"/>
    </xf>
    <xf numFmtId="0" fontId="24" fillId="0" borderId="0" xfId="0" applyFont="1" applyBorder="1" applyAlignment="1">
      <alignment horizontal="left" vertical="top" wrapText="1"/>
    </xf>
    <xf numFmtId="0" fontId="25" fillId="0" borderId="83" xfId="0" applyFont="1" applyFill="1" applyBorder="1" applyAlignment="1">
      <alignment horizontal="left" vertical="top" wrapText="1"/>
    </xf>
    <xf numFmtId="0" fontId="25" fillId="0" borderId="31" xfId="0" applyFont="1" applyFill="1" applyBorder="1" applyAlignment="1">
      <alignment horizontal="left" vertical="top" wrapText="1"/>
    </xf>
    <xf numFmtId="0" fontId="25" fillId="0" borderId="36" xfId="0" applyFont="1" applyFill="1" applyBorder="1" applyAlignment="1">
      <alignment horizontal="left" vertical="top" wrapText="1"/>
    </xf>
    <xf numFmtId="4" fontId="20" fillId="0" borderId="83" xfId="0" applyNumberFormat="1" applyFont="1" applyFill="1" applyBorder="1" applyAlignment="1">
      <alignment horizontal="right" vertical="top"/>
    </xf>
    <xf numFmtId="4" fontId="20" fillId="0" borderId="36" xfId="0" applyNumberFormat="1" applyFont="1" applyFill="1" applyBorder="1" applyAlignment="1">
      <alignment horizontal="right" vertical="top"/>
    </xf>
    <xf numFmtId="4" fontId="25" fillId="0" borderId="83" xfId="0" applyNumberFormat="1" applyFont="1" applyFill="1" applyBorder="1" applyAlignment="1">
      <alignment horizontal="center" vertical="top"/>
    </xf>
    <xf numFmtId="4" fontId="25" fillId="0" borderId="36" xfId="0" applyNumberFormat="1" applyFont="1" applyFill="1" applyBorder="1" applyAlignment="1">
      <alignment horizontal="center" vertical="top"/>
    </xf>
    <xf numFmtId="4" fontId="20" fillId="0" borderId="50" xfId="0" applyNumberFormat="1" applyFont="1" applyFill="1" applyBorder="1" applyAlignment="1">
      <alignment horizontal="right" vertical="top"/>
    </xf>
    <xf numFmtId="4" fontId="20" fillId="0" borderId="25" xfId="0" applyNumberFormat="1" applyFont="1" applyFill="1" applyBorder="1" applyAlignment="1">
      <alignment horizontal="right" vertical="top"/>
    </xf>
    <xf numFmtId="4" fontId="25" fillId="0" borderId="50" xfId="0" applyNumberFormat="1" applyFont="1" applyFill="1" applyBorder="1" applyAlignment="1">
      <alignment horizontal="center" vertical="top"/>
    </xf>
    <xf numFmtId="4" fontId="25" fillId="0" borderId="25" xfId="0" applyNumberFormat="1" applyFont="1" applyFill="1" applyBorder="1" applyAlignment="1">
      <alignment horizontal="center" vertical="top"/>
    </xf>
    <xf numFmtId="4" fontId="24" fillId="5" borderId="24" xfId="0" applyNumberFormat="1" applyFont="1" applyFill="1" applyBorder="1" applyAlignment="1">
      <alignment horizontal="right"/>
    </xf>
    <xf numFmtId="0" fontId="24" fillId="5" borderId="55" xfId="0" applyFont="1" applyFill="1" applyBorder="1" applyAlignment="1">
      <alignment horizontal="left"/>
    </xf>
    <xf numFmtId="0" fontId="24" fillId="5" borderId="57" xfId="0" applyFont="1" applyFill="1" applyBorder="1" applyAlignment="1">
      <alignment horizontal="left"/>
    </xf>
    <xf numFmtId="0" fontId="24" fillId="5" borderId="39" xfId="0" applyFont="1" applyFill="1" applyBorder="1" applyAlignment="1">
      <alignment horizontal="left"/>
    </xf>
    <xf numFmtId="0" fontId="25" fillId="6" borderId="30" xfId="3" applyFont="1" applyFill="1" applyBorder="1" applyAlignment="1">
      <alignment horizontal="center" vertical="center" wrapText="1"/>
    </xf>
    <xf numFmtId="0" fontId="25" fillId="6" borderId="31" xfId="3" applyFont="1" applyFill="1" applyBorder="1" applyAlignment="1">
      <alignment horizontal="center" vertical="center" wrapText="1"/>
    </xf>
    <xf numFmtId="0" fontId="25" fillId="6" borderId="32" xfId="3" applyFont="1" applyFill="1" applyBorder="1" applyAlignment="1">
      <alignment horizontal="center" vertical="center" wrapText="1"/>
    </xf>
    <xf numFmtId="4" fontId="22" fillId="5" borderId="21" xfId="0" applyNumberFormat="1" applyFont="1" applyFill="1" applyBorder="1" applyAlignment="1">
      <alignment horizontal="right" vertical="center"/>
    </xf>
    <xf numFmtId="4" fontId="22" fillId="5" borderId="5" xfId="0" applyNumberFormat="1" applyFont="1" applyFill="1" applyBorder="1" applyAlignment="1">
      <alignment horizontal="right" vertical="center"/>
    </xf>
    <xf numFmtId="0" fontId="24" fillId="5" borderId="22" xfId="0" applyFont="1" applyFill="1" applyBorder="1" applyAlignment="1">
      <alignment horizontal="left" wrapText="1"/>
    </xf>
    <xf numFmtId="0" fontId="24" fillId="5" borderId="23" xfId="0" applyFont="1" applyFill="1" applyBorder="1" applyAlignment="1">
      <alignment horizontal="left" wrapText="1"/>
    </xf>
    <xf numFmtId="0" fontId="24" fillId="5" borderId="24" xfId="0" applyFont="1" applyFill="1" applyBorder="1" applyAlignment="1">
      <alignment horizontal="left" wrapText="1"/>
    </xf>
    <xf numFmtId="0" fontId="20" fillId="5" borderId="30" xfId="3" applyFont="1" applyFill="1" applyBorder="1" applyAlignment="1">
      <alignment horizontal="left" vertical="justify"/>
    </xf>
    <xf numFmtId="0" fontId="20" fillId="5" borderId="31" xfId="3" applyFont="1" applyFill="1" applyBorder="1" applyAlignment="1">
      <alignment horizontal="left" vertical="justify"/>
    </xf>
    <xf numFmtId="0" fontId="20" fillId="5" borderId="32" xfId="3" applyFont="1" applyFill="1" applyBorder="1" applyAlignment="1">
      <alignment horizontal="left" vertical="justify"/>
    </xf>
    <xf numFmtId="0" fontId="24" fillId="0" borderId="0" xfId="0" applyFont="1" applyFill="1" applyAlignment="1">
      <alignment horizontal="left"/>
    </xf>
    <xf numFmtId="0" fontId="25" fillId="6" borderId="21" xfId="3" applyFont="1" applyFill="1" applyBorder="1" applyAlignment="1">
      <alignment horizontal="center" vertical="top" wrapText="1"/>
    </xf>
    <xf numFmtId="0" fontId="25" fillId="6" borderId="4" xfId="3" applyFont="1" applyFill="1" applyBorder="1" applyAlignment="1">
      <alignment horizontal="center" vertical="top" wrapText="1"/>
    </xf>
    <xf numFmtId="0" fontId="25" fillId="6" borderId="20" xfId="3" applyFont="1" applyFill="1" applyBorder="1" applyAlignment="1">
      <alignment horizontal="center" vertical="top" wrapText="1"/>
    </xf>
    <xf numFmtId="0" fontId="24" fillId="0" borderId="22" xfId="0" applyFont="1" applyFill="1" applyBorder="1" applyAlignment="1">
      <alignment horizontal="left"/>
    </xf>
    <xf numFmtId="0" fontId="24" fillId="0" borderId="23" xfId="0" applyFont="1" applyFill="1" applyBorder="1" applyAlignment="1">
      <alignment horizontal="left"/>
    </xf>
    <xf numFmtId="0" fontId="24" fillId="0" borderId="24" xfId="0" applyFont="1" applyFill="1" applyBorder="1" applyAlignment="1">
      <alignment horizontal="left"/>
    </xf>
    <xf numFmtId="0" fontId="25" fillId="6" borderId="21" xfId="3" applyFont="1" applyFill="1" applyBorder="1" applyAlignment="1">
      <alignment horizontal="center" vertical="center" wrapText="1"/>
    </xf>
    <xf numFmtId="0" fontId="25" fillId="6" borderId="4" xfId="3" applyFont="1" applyFill="1" applyBorder="1" applyAlignment="1">
      <alignment horizontal="center" vertical="center" wrapText="1"/>
    </xf>
    <xf numFmtId="0" fontId="24" fillId="0" borderId="6" xfId="0" applyFont="1" applyBorder="1" applyAlignment="1">
      <alignment horizontal="right" vertical="top"/>
    </xf>
    <xf numFmtId="0" fontId="24" fillId="0" borderId="17" xfId="0" applyFont="1" applyBorder="1" applyAlignment="1">
      <alignment horizontal="right" vertical="top"/>
    </xf>
    <xf numFmtId="0" fontId="25" fillId="6" borderId="20" xfId="3" applyFont="1" applyFill="1" applyBorder="1" applyAlignment="1">
      <alignment horizontal="center" vertical="center" wrapText="1"/>
    </xf>
    <xf numFmtId="0" fontId="24" fillId="0" borderId="45" xfId="0" applyFont="1" applyFill="1" applyBorder="1" applyAlignment="1">
      <alignment horizontal="left"/>
    </xf>
    <xf numFmtId="0" fontId="24" fillId="0" borderId="16" xfId="0" applyFont="1" applyFill="1" applyBorder="1" applyAlignment="1">
      <alignment horizontal="left"/>
    </xf>
    <xf numFmtId="0" fontId="24" fillId="0" borderId="18" xfId="0" applyFont="1" applyFill="1" applyBorder="1" applyAlignment="1">
      <alignment horizontal="left"/>
    </xf>
    <xf numFmtId="4" fontId="20" fillId="5" borderId="22" xfId="0" applyNumberFormat="1" applyFont="1" applyFill="1" applyBorder="1" applyAlignment="1">
      <alignment horizontal="right"/>
    </xf>
    <xf numFmtId="4" fontId="20" fillId="5" borderId="25" xfId="0" applyNumberFormat="1" applyFont="1" applyFill="1" applyBorder="1" applyAlignment="1">
      <alignment horizontal="right"/>
    </xf>
    <xf numFmtId="0" fontId="22" fillId="7" borderId="3" xfId="0" applyFont="1" applyFill="1" applyBorder="1" applyAlignment="1">
      <alignment horizontal="center" vertical="top" wrapText="1"/>
    </xf>
    <xf numFmtId="0" fontId="22" fillId="7" borderId="4" xfId="0" applyFont="1" applyFill="1" applyBorder="1" applyAlignment="1">
      <alignment horizontal="center" vertical="top" wrapText="1"/>
    </xf>
    <xf numFmtId="0" fontId="22" fillId="7" borderId="20" xfId="0" applyFont="1" applyFill="1" applyBorder="1" applyAlignment="1">
      <alignment horizontal="center" vertical="top" wrapText="1"/>
    </xf>
    <xf numFmtId="4" fontId="22" fillId="0" borderId="21" xfId="0" applyNumberFormat="1" applyFont="1" applyFill="1" applyBorder="1" applyAlignment="1">
      <alignment horizontal="right"/>
    </xf>
    <xf numFmtId="4" fontId="22" fillId="0" borderId="5" xfId="0" applyNumberFormat="1" applyFont="1" applyFill="1" applyBorder="1" applyAlignment="1">
      <alignment horizontal="right"/>
    </xf>
    <xf numFmtId="4" fontId="24" fillId="0" borderId="22" xfId="0" applyNumberFormat="1" applyFont="1" applyBorder="1" applyAlignment="1">
      <alignment horizontal="right"/>
    </xf>
    <xf numFmtId="4" fontId="24" fillId="0" borderId="25" xfId="0" applyNumberFormat="1" applyFont="1" applyBorder="1" applyAlignment="1">
      <alignment horizontal="right"/>
    </xf>
    <xf numFmtId="4" fontId="24" fillId="0" borderId="30" xfId="0" applyNumberFormat="1" applyFont="1" applyBorder="1" applyAlignment="1">
      <alignment horizontal="right"/>
    </xf>
    <xf numFmtId="4" fontId="24" fillId="0" borderId="36" xfId="0" applyNumberFormat="1" applyFont="1" applyBorder="1" applyAlignment="1">
      <alignment horizontal="right"/>
    </xf>
    <xf numFmtId="0" fontId="20" fillId="0" borderId="3" xfId="0" applyFont="1" applyFill="1" applyBorder="1" applyAlignment="1">
      <alignment horizontal="center"/>
    </xf>
    <xf numFmtId="0" fontId="20" fillId="0" borderId="5" xfId="0" applyFont="1" applyFill="1" applyBorder="1" applyAlignment="1">
      <alignment horizontal="center"/>
    </xf>
    <xf numFmtId="4" fontId="22" fillId="5" borderId="29" xfId="0" applyNumberFormat="1" applyFont="1" applyFill="1" applyBorder="1" applyAlignment="1">
      <alignment horizontal="right"/>
    </xf>
    <xf numFmtId="4" fontId="22" fillId="5" borderId="33" xfId="0" applyNumberFormat="1" applyFont="1" applyFill="1" applyBorder="1" applyAlignment="1">
      <alignment horizontal="right"/>
    </xf>
    <xf numFmtId="0" fontId="24" fillId="5" borderId="29" xfId="1" applyFont="1" applyFill="1" applyBorder="1" applyAlignment="1">
      <alignment horizontal="center" vertical="center"/>
    </xf>
    <xf numFmtId="0" fontId="24" fillId="5" borderId="33" xfId="1" applyFont="1" applyFill="1" applyBorder="1" applyAlignment="1">
      <alignment horizontal="center" vertical="center"/>
    </xf>
    <xf numFmtId="2" fontId="24" fillId="5" borderId="36" xfId="0" applyNumberFormat="1" applyFont="1" applyFill="1" applyBorder="1" applyAlignment="1">
      <alignment horizontal="right"/>
    </xf>
    <xf numFmtId="0" fontId="24" fillId="5" borderId="22" xfId="0" applyFont="1" applyFill="1" applyBorder="1" applyAlignment="1">
      <alignment horizontal="left" vertical="center" wrapText="1"/>
    </xf>
    <xf numFmtId="0" fontId="24" fillId="5" borderId="23" xfId="0" applyFont="1" applyFill="1" applyBorder="1" applyAlignment="1">
      <alignment horizontal="left" vertical="center" wrapText="1"/>
    </xf>
    <xf numFmtId="0" fontId="24" fillId="5" borderId="24" xfId="0" applyFont="1" applyFill="1" applyBorder="1" applyAlignment="1">
      <alignment horizontal="left" vertical="center" wrapText="1"/>
    </xf>
    <xf numFmtId="0" fontId="20" fillId="5" borderId="22" xfId="0" applyFont="1" applyFill="1" applyBorder="1" applyAlignment="1">
      <alignment horizontal="left"/>
    </xf>
    <xf numFmtId="0" fontId="20" fillId="5" borderId="23" xfId="0" applyFont="1" applyFill="1" applyBorder="1" applyAlignment="1">
      <alignment horizontal="left"/>
    </xf>
    <xf numFmtId="0" fontId="20" fillId="5" borderId="24" xfId="0" applyFont="1" applyFill="1" applyBorder="1" applyAlignment="1">
      <alignment horizontal="left"/>
    </xf>
    <xf numFmtId="0" fontId="24" fillId="5" borderId="30" xfId="0" applyFont="1" applyFill="1" applyBorder="1" applyAlignment="1">
      <alignment horizontal="left" wrapText="1"/>
    </xf>
    <xf numFmtId="0" fontId="24" fillId="5" borderId="31" xfId="0" applyFont="1" applyFill="1" applyBorder="1" applyAlignment="1">
      <alignment horizontal="left" wrapText="1"/>
    </xf>
    <xf numFmtId="0" fontId="24" fillId="5" borderId="32" xfId="0" applyFont="1" applyFill="1" applyBorder="1" applyAlignment="1">
      <alignment horizontal="left" wrapText="1"/>
    </xf>
    <xf numFmtId="0" fontId="20" fillId="5" borderId="22" xfId="0" applyFont="1" applyFill="1" applyBorder="1" applyAlignment="1">
      <alignment horizontal="left" vertical="center" wrapText="1"/>
    </xf>
    <xf numFmtId="0" fontId="20" fillId="5" borderId="23" xfId="0" applyFont="1" applyFill="1" applyBorder="1" applyAlignment="1">
      <alignment horizontal="left" vertical="center" wrapText="1"/>
    </xf>
    <xf numFmtId="0" fontId="20" fillId="5" borderId="24" xfId="0" applyFont="1" applyFill="1" applyBorder="1" applyAlignment="1">
      <alignment horizontal="left" vertical="center" wrapText="1"/>
    </xf>
    <xf numFmtId="0" fontId="25" fillId="0" borderId="50"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5" xfId="0" applyFont="1" applyFill="1" applyBorder="1" applyAlignment="1">
      <alignment horizontal="left" vertical="top" wrapText="1"/>
    </xf>
    <xf numFmtId="0" fontId="25" fillId="0" borderId="3"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4" fillId="5" borderId="34" xfId="1" applyFont="1" applyFill="1" applyBorder="1" applyAlignment="1">
      <alignment horizontal="center" vertical="center"/>
    </xf>
    <xf numFmtId="0" fontId="24" fillId="5" borderId="35" xfId="1" applyFont="1" applyFill="1" applyBorder="1" applyAlignment="1">
      <alignment horizontal="center" vertical="center"/>
    </xf>
    <xf numFmtId="0" fontId="24" fillId="5" borderId="22" xfId="0" applyFont="1" applyFill="1" applyBorder="1" applyAlignment="1">
      <alignment horizontal="center"/>
    </xf>
    <xf numFmtId="0" fontId="24" fillId="5" borderId="23" xfId="0" applyFont="1" applyFill="1" applyBorder="1" applyAlignment="1">
      <alignment horizontal="center"/>
    </xf>
    <xf numFmtId="0" fontId="24" fillId="5" borderId="24" xfId="0" applyFont="1" applyFill="1" applyBorder="1" applyAlignment="1">
      <alignment horizontal="center"/>
    </xf>
    <xf numFmtId="0" fontId="24" fillId="5" borderId="30" xfId="0" applyFont="1" applyFill="1" applyBorder="1" applyAlignment="1">
      <alignment horizontal="center"/>
    </xf>
    <xf numFmtId="0" fontId="24" fillId="5" borderId="31" xfId="0" applyFont="1" applyFill="1" applyBorder="1" applyAlignment="1">
      <alignment horizontal="center"/>
    </xf>
    <xf numFmtId="0" fontId="24" fillId="5" borderId="32" xfId="0" applyFont="1" applyFill="1" applyBorder="1" applyAlignment="1">
      <alignment horizontal="center"/>
    </xf>
    <xf numFmtId="0" fontId="22" fillId="5" borderId="55" xfId="0" applyFont="1" applyFill="1" applyBorder="1" applyAlignment="1">
      <alignment horizontal="center"/>
    </xf>
    <xf numFmtId="0" fontId="22" fillId="5" borderId="57" xfId="0" applyFont="1" applyFill="1" applyBorder="1" applyAlignment="1">
      <alignment horizontal="center"/>
    </xf>
    <xf numFmtId="0" fontId="22" fillId="5" borderId="39" xfId="0" applyFont="1" applyFill="1" applyBorder="1" applyAlignment="1">
      <alignment horizontal="center"/>
    </xf>
    <xf numFmtId="4" fontId="25" fillId="0" borderId="23" xfId="0" applyNumberFormat="1" applyFont="1" applyFill="1" applyBorder="1" applyAlignment="1">
      <alignment horizontal="right" vertical="top"/>
    </xf>
    <xf numFmtId="0" fontId="24" fillId="0" borderId="0" xfId="0" applyFont="1" applyAlignment="1">
      <alignment horizontal="left" vertical="center" wrapText="1"/>
    </xf>
    <xf numFmtId="4" fontId="20" fillId="0" borderId="50" xfId="0" applyNumberFormat="1" applyFont="1" applyFill="1" applyBorder="1" applyAlignment="1">
      <alignment horizontal="right"/>
    </xf>
    <xf numFmtId="4" fontId="20" fillId="0" borderId="25" xfId="0" applyNumberFormat="1" applyFont="1" applyFill="1" applyBorder="1" applyAlignment="1">
      <alignment horizontal="right"/>
    </xf>
    <xf numFmtId="4" fontId="25" fillId="0" borderId="50" xfId="0" applyNumberFormat="1" applyFont="1" applyFill="1" applyBorder="1" applyAlignment="1">
      <alignment horizontal="right" vertical="top"/>
    </xf>
    <xf numFmtId="4" fontId="25" fillId="0" borderId="25" xfId="0" applyNumberFormat="1" applyFont="1" applyFill="1" applyBorder="1" applyAlignment="1">
      <alignment horizontal="right" vertical="top"/>
    </xf>
    <xf numFmtId="0" fontId="20" fillId="0" borderId="25" xfId="0" applyFont="1" applyFill="1" applyBorder="1" applyAlignment="1">
      <alignment horizontal="left" vertical="top" wrapText="1"/>
    </xf>
    <xf numFmtId="0" fontId="3" fillId="0" borderId="0" xfId="0" applyFont="1" applyAlignment="1">
      <alignment horizontal="center"/>
    </xf>
    <xf numFmtId="0" fontId="20" fillId="0" borderId="0" xfId="0" applyFont="1" applyFill="1" applyBorder="1" applyAlignment="1">
      <alignment horizontal="center" vertical="center" wrapText="1"/>
    </xf>
    <xf numFmtId="0" fontId="20" fillId="0" borderId="0" xfId="0" applyFont="1" applyFill="1" applyAlignment="1">
      <alignment horizontal="left" vertical="center" wrapText="1"/>
    </xf>
    <xf numFmtId="0" fontId="25" fillId="0" borderId="3" xfId="0" applyFont="1" applyFill="1" applyBorder="1" applyAlignment="1">
      <alignment horizontal="left" vertical="top" wrapText="1"/>
    </xf>
    <xf numFmtId="0" fontId="25" fillId="0" borderId="4" xfId="0" applyFont="1" applyFill="1" applyBorder="1" applyAlignment="1">
      <alignment horizontal="left" vertical="top" wrapText="1"/>
    </xf>
    <xf numFmtId="0" fontId="25" fillId="0" borderId="5" xfId="0" applyFont="1" applyFill="1" applyBorder="1" applyAlignment="1">
      <alignment horizontal="left" vertical="top" wrapText="1"/>
    </xf>
    <xf numFmtId="4" fontId="25" fillId="0" borderId="3" xfId="0" applyNumberFormat="1" applyFont="1" applyFill="1" applyBorder="1" applyAlignment="1">
      <alignment horizontal="right" vertical="top"/>
    </xf>
    <xf numFmtId="4" fontId="25" fillId="0" borderId="5" xfId="0" applyNumberFormat="1" applyFont="1" applyFill="1" applyBorder="1" applyAlignment="1">
      <alignment horizontal="right" vertical="top"/>
    </xf>
    <xf numFmtId="4" fontId="31" fillId="0" borderId="50" xfId="0" applyNumberFormat="1" applyFont="1" applyFill="1" applyBorder="1" applyAlignment="1">
      <alignment horizontal="right" vertical="top"/>
    </xf>
    <xf numFmtId="4" fontId="31" fillId="0" borderId="25" xfId="0" applyNumberFormat="1" applyFont="1" applyFill="1" applyBorder="1" applyAlignment="1">
      <alignment horizontal="right" vertical="top"/>
    </xf>
    <xf numFmtId="0" fontId="19" fillId="0" borderId="0" xfId="0" applyFont="1" applyAlignment="1">
      <alignment horizontal="center" vertical="center"/>
    </xf>
    <xf numFmtId="0" fontId="20" fillId="0" borderId="58" xfId="0" applyFont="1" applyFill="1" applyBorder="1" applyAlignment="1">
      <alignment horizontal="left" vertical="top" wrapText="1"/>
    </xf>
    <xf numFmtId="0" fontId="20" fillId="0" borderId="57" xfId="0" applyFont="1" applyFill="1" applyBorder="1" applyAlignment="1">
      <alignment horizontal="left" vertical="top" wrapText="1"/>
    </xf>
    <xf numFmtId="4" fontId="20" fillId="0" borderId="58" xfId="0" applyNumberFormat="1" applyFont="1" applyFill="1" applyBorder="1" applyAlignment="1">
      <alignment horizontal="right"/>
    </xf>
    <xf numFmtId="4" fontId="20" fillId="0" borderId="56" xfId="0" applyNumberFormat="1" applyFont="1" applyFill="1" applyBorder="1" applyAlignment="1">
      <alignment horizontal="right"/>
    </xf>
    <xf numFmtId="4" fontId="20" fillId="0" borderId="79" xfId="0" applyNumberFormat="1" applyFont="1" applyFill="1" applyBorder="1" applyAlignment="1">
      <alignment horizontal="right" vertical="top"/>
    </xf>
    <xf numFmtId="4" fontId="20" fillId="0" borderId="33" xfId="0" applyNumberFormat="1" applyFont="1" applyFill="1" applyBorder="1" applyAlignment="1">
      <alignment horizontal="right" vertical="top"/>
    </xf>
    <xf numFmtId="0" fontId="20" fillId="0" borderId="79" xfId="0" applyFont="1" applyFill="1" applyBorder="1" applyAlignment="1">
      <alignment horizontal="left" vertical="top" wrapText="1"/>
    </xf>
    <xf numFmtId="0" fontId="20" fillId="0" borderId="34" xfId="0" applyFont="1" applyFill="1" applyBorder="1" applyAlignment="1">
      <alignment horizontal="left" vertical="top" wrapText="1"/>
    </xf>
    <xf numFmtId="0" fontId="20" fillId="0" borderId="33" xfId="0" applyFont="1" applyFill="1" applyBorder="1" applyAlignment="1">
      <alignment horizontal="left" vertical="top" wrapText="1"/>
    </xf>
    <xf numFmtId="0" fontId="22" fillId="0" borderId="0" xfId="0" applyFont="1" applyFill="1" applyAlignment="1">
      <alignment horizontal="center" vertical="center"/>
    </xf>
    <xf numFmtId="0" fontId="24" fillId="0" borderId="0" xfId="0" applyNumberFormat="1" applyFont="1" applyFill="1" applyAlignment="1">
      <alignment horizontal="left" vertical="center" wrapText="1"/>
    </xf>
    <xf numFmtId="0" fontId="25" fillId="6" borderId="30" xfId="3" applyFont="1" applyFill="1" applyBorder="1" applyAlignment="1">
      <alignment horizontal="center" wrapText="1"/>
    </xf>
    <xf numFmtId="0" fontId="25" fillId="6" borderId="31" xfId="3" applyFont="1" applyFill="1" applyBorder="1" applyAlignment="1">
      <alignment horizontal="center" wrapText="1"/>
    </xf>
    <xf numFmtId="0" fontId="25" fillId="6" borderId="32" xfId="3" applyFont="1" applyFill="1" applyBorder="1" applyAlignment="1">
      <alignment horizontal="center" wrapText="1"/>
    </xf>
    <xf numFmtId="0" fontId="24" fillId="0" borderId="29" xfId="0" applyFont="1" applyFill="1" applyBorder="1" applyAlignment="1">
      <alignment horizontal="left"/>
    </xf>
    <xf numFmtId="0" fontId="24" fillId="0" borderId="34" xfId="0" applyFont="1" applyFill="1" applyBorder="1" applyAlignment="1">
      <alignment horizontal="left"/>
    </xf>
    <xf numFmtId="0" fontId="24" fillId="0" borderId="35" xfId="0" applyFont="1" applyFill="1" applyBorder="1" applyAlignment="1">
      <alignment horizontal="left"/>
    </xf>
    <xf numFmtId="4" fontId="22" fillId="3" borderId="30" xfId="2" applyNumberFormat="1" applyFont="1" applyBorder="1" applyAlignment="1">
      <alignment horizontal="right" vertical="center"/>
    </xf>
    <xf numFmtId="4" fontId="22" fillId="3" borderId="36" xfId="2" applyNumberFormat="1" applyFont="1" applyBorder="1" applyAlignment="1">
      <alignment horizontal="right" vertical="center"/>
    </xf>
    <xf numFmtId="4" fontId="22" fillId="3" borderId="49" xfId="2" applyNumberFormat="1" applyFont="1" applyBorder="1" applyAlignment="1">
      <alignment horizontal="right" vertical="center"/>
    </xf>
    <xf numFmtId="4" fontId="22" fillId="3" borderId="53" xfId="2" applyNumberFormat="1" applyFont="1" applyBorder="1" applyAlignment="1">
      <alignment horizontal="right" vertical="center"/>
    </xf>
    <xf numFmtId="0" fontId="24" fillId="3" borderId="3" xfId="2" applyFont="1" applyBorder="1" applyAlignment="1">
      <alignment horizontal="center" vertical="center"/>
    </xf>
    <xf numFmtId="0" fontId="20" fillId="6" borderId="49" xfId="3" applyFont="1" applyFill="1" applyBorder="1" applyAlignment="1">
      <alignment horizontal="center"/>
    </xf>
    <xf numFmtId="0" fontId="20" fillId="6" borderId="53" xfId="3" applyFont="1" applyFill="1" applyBorder="1" applyAlignment="1">
      <alignment horizontal="center"/>
    </xf>
    <xf numFmtId="0" fontId="24" fillId="5" borderId="48" xfId="0" applyFont="1" applyFill="1" applyBorder="1" applyAlignment="1">
      <alignment horizontal="left"/>
    </xf>
    <xf numFmtId="0" fontId="24" fillId="5" borderId="46" xfId="0" applyFont="1" applyFill="1" applyBorder="1" applyAlignment="1">
      <alignment horizontal="left"/>
    </xf>
    <xf numFmtId="0" fontId="24" fillId="5" borderId="47" xfId="0" applyFont="1" applyFill="1" applyBorder="1" applyAlignment="1">
      <alignment horizontal="left"/>
    </xf>
    <xf numFmtId="0" fontId="24" fillId="5" borderId="67" xfId="0" applyFont="1" applyFill="1" applyBorder="1" applyAlignment="1">
      <alignment horizontal="left"/>
    </xf>
    <xf numFmtId="0" fontId="24" fillId="5" borderId="68" xfId="0" applyFont="1" applyFill="1" applyBorder="1" applyAlignment="1">
      <alignment horizontal="left"/>
    </xf>
    <xf numFmtId="0" fontId="24" fillId="5" borderId="69" xfId="0" applyFont="1" applyFill="1" applyBorder="1" applyAlignment="1">
      <alignment horizontal="left"/>
    </xf>
    <xf numFmtId="0" fontId="24" fillId="5" borderId="30" xfId="0" applyFont="1" applyFill="1" applyBorder="1" applyAlignment="1">
      <alignment horizontal="left" vertical="center" wrapText="1"/>
    </xf>
    <xf numFmtId="0" fontId="24" fillId="5" borderId="31" xfId="0" applyFont="1" applyFill="1" applyBorder="1" applyAlignment="1">
      <alignment horizontal="left" vertical="center" wrapText="1"/>
    </xf>
    <xf numFmtId="0" fontId="24" fillId="5" borderId="32" xfId="0" applyFont="1" applyFill="1" applyBorder="1" applyAlignment="1">
      <alignment horizontal="left" vertical="center" wrapText="1"/>
    </xf>
    <xf numFmtId="0" fontId="25" fillId="8" borderId="3" xfId="3" applyFont="1" applyFill="1" applyBorder="1" applyAlignment="1">
      <alignment horizontal="center" vertical="center"/>
    </xf>
    <xf numFmtId="0" fontId="25" fillId="8" borderId="4" xfId="3" applyFont="1" applyFill="1" applyBorder="1" applyAlignment="1">
      <alignment horizontal="center" vertical="center"/>
    </xf>
    <xf numFmtId="0" fontId="25" fillId="8" borderId="20" xfId="3" applyFont="1" applyFill="1" applyBorder="1" applyAlignment="1">
      <alignment horizontal="center" vertical="center"/>
    </xf>
    <xf numFmtId="0" fontId="22" fillId="0" borderId="0" xfId="0" applyFont="1" applyFill="1" applyAlignment="1">
      <alignment horizontal="center"/>
    </xf>
    <xf numFmtId="0" fontId="24" fillId="0" borderId="0" xfId="0" applyFont="1" applyFill="1" applyAlignment="1">
      <alignment horizontal="left" wrapText="1"/>
    </xf>
    <xf numFmtId="0" fontId="27" fillId="5" borderId="21" xfId="0" applyFont="1" applyFill="1" applyBorder="1" applyAlignment="1">
      <alignment horizontal="center"/>
    </xf>
    <xf numFmtId="0" fontId="27" fillId="5" borderId="4" xfId="0" applyFont="1" applyFill="1" applyBorder="1" applyAlignment="1">
      <alignment horizontal="center"/>
    </xf>
    <xf numFmtId="0" fontId="27" fillId="5" borderId="20" xfId="0" applyFont="1" applyFill="1" applyBorder="1" applyAlignment="1">
      <alignment horizontal="center"/>
    </xf>
    <xf numFmtId="0" fontId="24" fillId="5" borderId="22" xfId="0" applyFont="1" applyFill="1" applyBorder="1" applyAlignment="1">
      <alignment horizontal="left" vertical="top" wrapText="1"/>
    </xf>
    <xf numFmtId="0" fontId="24" fillId="5" borderId="23" xfId="0" applyFont="1" applyFill="1" applyBorder="1" applyAlignment="1">
      <alignment horizontal="left" vertical="top" wrapText="1"/>
    </xf>
    <xf numFmtId="0" fontId="24" fillId="5" borderId="24" xfId="0" applyFont="1" applyFill="1" applyBorder="1" applyAlignment="1">
      <alignment horizontal="left" vertical="top" wrapText="1"/>
    </xf>
    <xf numFmtId="0" fontId="22" fillId="5" borderId="21" xfId="2" applyFont="1" applyFill="1" applyBorder="1" applyAlignment="1">
      <alignment horizontal="center"/>
    </xf>
    <xf numFmtId="0" fontId="22" fillId="5" borderId="4" xfId="2" applyFont="1" applyFill="1" applyBorder="1" applyAlignment="1">
      <alignment horizontal="center"/>
    </xf>
    <xf numFmtId="0" fontId="22" fillId="5" borderId="20" xfId="2" applyFont="1" applyFill="1" applyBorder="1" applyAlignment="1">
      <alignment horizontal="center"/>
    </xf>
    <xf numFmtId="0" fontId="20" fillId="8" borderId="21" xfId="3" applyFont="1" applyFill="1" applyBorder="1" applyAlignment="1">
      <alignment horizontal="center"/>
    </xf>
    <xf numFmtId="0" fontId="20" fillId="8" borderId="5" xfId="3" applyFont="1" applyFill="1" applyBorder="1" applyAlignment="1">
      <alignment horizontal="center"/>
    </xf>
    <xf numFmtId="164" fontId="22" fillId="5" borderId="21" xfId="2" applyNumberFormat="1" applyFont="1" applyFill="1" applyBorder="1" applyAlignment="1">
      <alignment horizontal="right"/>
    </xf>
    <xf numFmtId="164" fontId="22" fillId="5" borderId="5" xfId="2" applyNumberFormat="1" applyFont="1" applyFill="1" applyBorder="1" applyAlignment="1">
      <alignment horizontal="right"/>
    </xf>
    <xf numFmtId="4" fontId="24" fillId="0" borderId="29" xfId="0" applyNumberFormat="1" applyFont="1" applyBorder="1" applyAlignment="1">
      <alignment horizontal="left"/>
    </xf>
    <xf numFmtId="4" fontId="24" fillId="0" borderId="34" xfId="0" applyNumberFormat="1" applyFont="1" applyBorder="1" applyAlignment="1">
      <alignment horizontal="left"/>
    </xf>
    <xf numFmtId="4" fontId="24" fillId="0" borderId="35" xfId="0" applyNumberFormat="1" applyFont="1" applyBorder="1" applyAlignment="1">
      <alignment horizontal="left"/>
    </xf>
    <xf numFmtId="4" fontId="22" fillId="5" borderId="30" xfId="0" applyNumberFormat="1" applyFont="1" applyFill="1" applyBorder="1" applyAlignment="1">
      <alignment horizontal="right"/>
    </xf>
    <xf numFmtId="4" fontId="22" fillId="5" borderId="36" xfId="0" applyNumberFormat="1" applyFont="1" applyFill="1" applyBorder="1" applyAlignment="1">
      <alignment horizontal="right"/>
    </xf>
    <xf numFmtId="4" fontId="22" fillId="3" borderId="21" xfId="2" applyNumberFormat="1" applyFont="1" applyBorder="1" applyAlignment="1">
      <alignment horizontal="right" vertical="center"/>
    </xf>
    <xf numFmtId="4" fontId="22" fillId="3" borderId="5" xfId="2" applyNumberFormat="1" applyFont="1" applyBorder="1" applyAlignment="1">
      <alignment horizontal="right" vertical="center"/>
    </xf>
    <xf numFmtId="0" fontId="27" fillId="5" borderId="21" xfId="0" applyFont="1" applyFill="1" applyBorder="1" applyAlignment="1">
      <alignment horizontal="center" wrapText="1"/>
    </xf>
    <xf numFmtId="0" fontId="27" fillId="5" borderId="4" xfId="0" applyFont="1" applyFill="1" applyBorder="1" applyAlignment="1">
      <alignment horizontal="center" wrapText="1"/>
    </xf>
    <xf numFmtId="0" fontId="27" fillId="5" borderId="5" xfId="0" applyFont="1" applyFill="1" applyBorder="1" applyAlignment="1">
      <alignment horizontal="center" wrapText="1"/>
    </xf>
    <xf numFmtId="0" fontId="22" fillId="0" borderId="30" xfId="0" applyFont="1" applyBorder="1" applyAlignment="1">
      <alignment horizontal="center"/>
    </xf>
    <xf numFmtId="0" fontId="22" fillId="0" borderId="31" xfId="0" applyFont="1" applyBorder="1" applyAlignment="1">
      <alignment horizontal="center"/>
    </xf>
    <xf numFmtId="0" fontId="22" fillId="0" borderId="32" xfId="0" applyFont="1" applyBorder="1" applyAlignment="1">
      <alignment horizontal="center"/>
    </xf>
    <xf numFmtId="0" fontId="24" fillId="5" borderId="29" xfId="0" applyFont="1" applyFill="1" applyBorder="1" applyAlignment="1">
      <alignment horizontal="left" wrapText="1"/>
    </xf>
    <xf numFmtId="0" fontId="24" fillId="5" borderId="34" xfId="0" applyFont="1" applyFill="1" applyBorder="1" applyAlignment="1">
      <alignment horizontal="left" wrapText="1"/>
    </xf>
    <xf numFmtId="0" fontId="24" fillId="5" borderId="35" xfId="0" applyFont="1" applyFill="1" applyBorder="1" applyAlignment="1">
      <alignment horizontal="left" wrapText="1"/>
    </xf>
    <xf numFmtId="0" fontId="22" fillId="3" borderId="3" xfId="2" applyFont="1" applyBorder="1" applyAlignment="1">
      <alignment horizontal="center"/>
    </xf>
    <xf numFmtId="0" fontId="22" fillId="3" borderId="4" xfId="2" applyFont="1" applyBorder="1" applyAlignment="1">
      <alignment horizontal="center"/>
    </xf>
    <xf numFmtId="0" fontId="22" fillId="3" borderId="20" xfId="2" applyFont="1" applyBorder="1" applyAlignment="1">
      <alignment horizontal="center"/>
    </xf>
    <xf numFmtId="0" fontId="24" fillId="0" borderId="9" xfId="0" applyFont="1" applyFill="1" applyBorder="1" applyAlignment="1">
      <alignment horizontal="left" vertical="center" wrapText="1"/>
    </xf>
    <xf numFmtId="4" fontId="22" fillId="4" borderId="21" xfId="2" applyNumberFormat="1" applyFont="1" applyFill="1" applyBorder="1" applyAlignment="1">
      <alignment horizontal="right"/>
    </xf>
    <xf numFmtId="4" fontId="22" fillId="4" borderId="5" xfId="2" applyNumberFormat="1" applyFont="1" applyFill="1" applyBorder="1" applyAlignment="1">
      <alignment horizontal="right"/>
    </xf>
    <xf numFmtId="0" fontId="27" fillId="5" borderId="20" xfId="0" applyFont="1" applyFill="1" applyBorder="1" applyAlignment="1">
      <alignment horizontal="center" wrapText="1"/>
    </xf>
    <xf numFmtId="0" fontId="20" fillId="0" borderId="24" xfId="0" applyFont="1" applyFill="1" applyBorder="1" applyAlignment="1">
      <alignment horizontal="left" vertical="top" wrapText="1"/>
    </xf>
    <xf numFmtId="4" fontId="22" fillId="3" borderId="21" xfId="2" applyNumberFormat="1" applyFont="1" applyBorder="1" applyAlignment="1">
      <alignment horizontal="right"/>
    </xf>
    <xf numFmtId="4" fontId="22" fillId="3" borderId="5" xfId="2" applyNumberFormat="1" applyFont="1" applyBorder="1" applyAlignment="1">
      <alignment horizontal="right"/>
    </xf>
  </cellXfs>
  <cellStyles count="4">
    <cellStyle name="20% - Accent2" xfId="1" builtinId="34"/>
    <cellStyle name="40% - Accent2" xfId="2" builtinId="35"/>
    <cellStyle name="Normal" xfId="0" builtinId="0"/>
    <cellStyle name="Normal 4 2" xfId="3"/>
  </cellStyles>
  <dxfs count="0"/>
  <tableStyles count="1" defaultTableStyle="TableStyleMedium9"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P509"/>
  <sheetViews>
    <sheetView tabSelected="1" view="pageBreakPreview" topLeftCell="A42" zoomScale="59" zoomScaleNormal="60" zoomScaleSheetLayoutView="59" zoomScalePageLayoutView="80" workbookViewId="0">
      <selection activeCell="J48" sqref="J48:K48"/>
    </sheetView>
  </sheetViews>
  <sheetFormatPr defaultRowHeight="15"/>
  <cols>
    <col min="1" max="1" width="0.5703125" style="27" customWidth="1"/>
    <col min="2" max="2" width="9.140625" style="27"/>
    <col min="3" max="3" width="21.5703125" style="2" customWidth="1"/>
    <col min="4" max="4" width="17" style="2" customWidth="1"/>
    <col min="5" max="5" width="15.5703125" style="2" customWidth="1"/>
    <col min="6" max="6" width="9.140625" style="2"/>
    <col min="7" max="7" width="15" style="2" customWidth="1"/>
    <col min="8" max="8" width="10.7109375" style="2" customWidth="1"/>
    <col min="9" max="9" width="44.5703125" style="2" customWidth="1"/>
    <col min="10" max="10" width="22.28515625" style="2" customWidth="1"/>
    <col min="11" max="11" width="23.5703125" style="2" customWidth="1"/>
    <col min="12" max="12" width="37.28515625" style="2" customWidth="1"/>
    <col min="13" max="13" width="24.42578125" style="2" customWidth="1"/>
    <col min="14" max="14" width="14.140625" style="2" customWidth="1"/>
  </cols>
  <sheetData>
    <row r="2" spans="1:14" ht="43.5" customHeight="1">
      <c r="A2" s="410" t="s">
        <v>0</v>
      </c>
      <c r="B2" s="410"/>
      <c r="C2" s="410"/>
      <c r="D2" s="410"/>
      <c r="E2" s="410"/>
      <c r="F2" s="410"/>
      <c r="G2" s="410"/>
      <c r="H2" s="410"/>
      <c r="I2" s="410"/>
      <c r="J2" s="410"/>
      <c r="K2" s="410"/>
      <c r="L2" s="410"/>
      <c r="M2" s="35"/>
      <c r="N2" s="35"/>
    </row>
    <row r="3" spans="1:14" ht="44.25">
      <c r="A3" s="411" t="s">
        <v>142</v>
      </c>
      <c r="B3" s="411"/>
      <c r="C3" s="411"/>
      <c r="D3" s="411"/>
      <c r="E3" s="411"/>
      <c r="F3" s="411"/>
      <c r="G3" s="411"/>
      <c r="H3" s="411"/>
      <c r="I3" s="411"/>
      <c r="J3" s="411"/>
      <c r="K3" s="411"/>
      <c r="L3" s="411"/>
    </row>
    <row r="4" spans="1:14" ht="50.25" customHeight="1"/>
    <row r="6" spans="1:14" ht="58.5" customHeight="1">
      <c r="C6" s="3"/>
      <c r="D6" s="3"/>
      <c r="E6" s="3"/>
      <c r="F6" s="3"/>
      <c r="G6" s="3"/>
      <c r="H6" s="531"/>
      <c r="I6" s="531"/>
      <c r="J6" s="531"/>
      <c r="K6" s="531"/>
    </row>
    <row r="7" spans="1:14" ht="70.5" customHeight="1"/>
    <row r="9" spans="1:14" ht="102.75" customHeight="1"/>
    <row r="10" spans="1:14" ht="44.25">
      <c r="A10" s="541" t="s">
        <v>140</v>
      </c>
      <c r="B10" s="541"/>
      <c r="C10" s="541"/>
      <c r="D10" s="541"/>
      <c r="E10" s="541"/>
      <c r="F10" s="541"/>
      <c r="G10" s="541"/>
      <c r="H10" s="541"/>
      <c r="I10" s="541"/>
      <c r="J10" s="541"/>
      <c r="K10" s="541"/>
      <c r="L10" s="541"/>
      <c r="M10" s="34"/>
      <c r="N10" s="34"/>
    </row>
    <row r="11" spans="1:14" ht="44.25">
      <c r="A11" s="541" t="s">
        <v>160</v>
      </c>
      <c r="B11" s="541"/>
      <c r="C11" s="541"/>
      <c r="D11" s="541"/>
      <c r="E11" s="541"/>
      <c r="F11" s="541"/>
      <c r="G11" s="541"/>
      <c r="H11" s="541"/>
      <c r="I11" s="541"/>
      <c r="J11" s="541"/>
      <c r="K11" s="541"/>
      <c r="L11" s="541"/>
      <c r="M11" s="34"/>
      <c r="N11" s="34"/>
    </row>
    <row r="16" spans="1:14" s="1" customFormat="1" ht="99.75" customHeight="1">
      <c r="A16" s="27"/>
      <c r="B16" s="27"/>
      <c r="C16" s="2"/>
      <c r="D16" s="2"/>
      <c r="E16" s="2"/>
      <c r="F16" s="2"/>
      <c r="G16" s="2"/>
      <c r="H16" s="2"/>
      <c r="I16" s="2"/>
      <c r="J16" s="2"/>
      <c r="K16" s="2"/>
      <c r="L16" s="2"/>
      <c r="M16" s="2"/>
      <c r="N16" s="2"/>
    </row>
    <row r="17" spans="1:14" s="1" customFormat="1">
      <c r="A17" s="27"/>
      <c r="B17" s="27"/>
      <c r="C17" s="2"/>
      <c r="D17" s="2"/>
      <c r="E17" s="2"/>
      <c r="F17" s="2"/>
      <c r="G17" s="2"/>
      <c r="H17" s="2"/>
      <c r="I17" s="2"/>
      <c r="J17" s="2"/>
      <c r="K17" s="2"/>
      <c r="L17" s="2"/>
      <c r="M17" s="2"/>
      <c r="N17" s="2"/>
    </row>
    <row r="18" spans="1:14" s="1" customFormat="1">
      <c r="A18" s="27"/>
      <c r="B18" s="27"/>
      <c r="C18" s="2"/>
      <c r="D18" s="2"/>
      <c r="E18" s="2"/>
      <c r="F18" s="2"/>
      <c r="G18" s="2"/>
      <c r="H18" s="2"/>
      <c r="I18" s="2"/>
      <c r="J18" s="2"/>
      <c r="K18" s="2"/>
      <c r="L18" s="2"/>
      <c r="M18" s="2"/>
      <c r="N18" s="2"/>
    </row>
    <row r="19" spans="1:14" s="1" customFormat="1">
      <c r="A19" s="27"/>
      <c r="B19" s="27"/>
      <c r="C19" s="2"/>
      <c r="D19" s="2"/>
      <c r="E19" s="2"/>
      <c r="F19" s="2"/>
      <c r="G19" s="2"/>
      <c r="H19" s="2"/>
      <c r="I19" s="2"/>
      <c r="J19" s="2"/>
      <c r="K19" s="2"/>
      <c r="L19" s="2"/>
      <c r="M19" s="2"/>
      <c r="N19" s="2"/>
    </row>
    <row r="20" spans="1:14" s="1" customFormat="1">
      <c r="A20" s="27"/>
      <c r="B20" s="27"/>
      <c r="C20" s="2"/>
      <c r="D20" s="2"/>
      <c r="E20" s="2"/>
      <c r="F20" s="2"/>
      <c r="G20" s="2"/>
      <c r="H20" s="2"/>
      <c r="I20" s="2"/>
      <c r="J20" s="2"/>
      <c r="K20" s="2"/>
      <c r="L20" s="2"/>
      <c r="M20" s="2"/>
      <c r="N20" s="2"/>
    </row>
    <row r="21" spans="1:14" s="1" customFormat="1">
      <c r="A21" s="27"/>
      <c r="B21" s="27"/>
      <c r="C21" s="2"/>
      <c r="D21" s="2"/>
      <c r="E21" s="2"/>
      <c r="F21" s="2"/>
      <c r="G21" s="2"/>
      <c r="H21" s="2"/>
      <c r="I21" s="2"/>
      <c r="J21" s="2"/>
      <c r="K21" s="2"/>
      <c r="L21" s="2"/>
      <c r="M21" s="2"/>
      <c r="N21" s="2"/>
    </row>
    <row r="22" spans="1:14" s="1" customFormat="1">
      <c r="A22" s="27"/>
      <c r="B22" s="27"/>
      <c r="C22" s="2"/>
      <c r="D22" s="2"/>
      <c r="E22" s="2"/>
      <c r="F22" s="2"/>
      <c r="G22" s="2"/>
      <c r="H22" s="2"/>
      <c r="I22" s="2"/>
      <c r="J22" s="2"/>
      <c r="K22" s="2"/>
      <c r="L22" s="2"/>
      <c r="M22" s="2"/>
      <c r="N22" s="2"/>
    </row>
    <row r="25" spans="1:14" ht="44.25">
      <c r="A25" s="412" t="s">
        <v>201</v>
      </c>
      <c r="B25" s="412"/>
      <c r="C25" s="412"/>
      <c r="D25" s="412"/>
      <c r="E25" s="412"/>
      <c r="F25" s="412"/>
      <c r="G25" s="412"/>
      <c r="H25" s="412"/>
      <c r="I25" s="412"/>
      <c r="J25" s="412"/>
      <c r="K25" s="412"/>
      <c r="L25" s="412"/>
      <c r="M25" s="36"/>
      <c r="N25" s="36"/>
    </row>
    <row r="26" spans="1:14" ht="20.25">
      <c r="A26" s="144"/>
      <c r="B26" s="144"/>
      <c r="C26" s="18"/>
      <c r="D26" s="18"/>
      <c r="E26" s="145"/>
      <c r="F26" s="145"/>
      <c r="G26" s="145"/>
      <c r="H26" s="145"/>
      <c r="I26" s="145"/>
      <c r="J26" s="18"/>
      <c r="K26" s="18"/>
      <c r="L26" s="18"/>
    </row>
    <row r="27" spans="1:14" ht="20.25">
      <c r="A27" s="144"/>
      <c r="B27" s="144"/>
      <c r="C27" s="18"/>
      <c r="D27" s="18"/>
      <c r="E27" s="145"/>
      <c r="F27" s="145"/>
      <c r="G27" s="145"/>
      <c r="H27" s="145"/>
      <c r="I27" s="145"/>
      <c r="J27" s="18"/>
      <c r="K27" s="18"/>
      <c r="L27" s="18"/>
    </row>
    <row r="28" spans="1:14" ht="41.25" customHeight="1">
      <c r="A28" s="413" t="s">
        <v>184</v>
      </c>
      <c r="B28" s="413"/>
      <c r="C28" s="413"/>
      <c r="D28" s="413"/>
      <c r="E28" s="413"/>
      <c r="F28" s="413"/>
      <c r="G28" s="413"/>
      <c r="H28" s="413"/>
      <c r="I28" s="413"/>
      <c r="J28" s="413"/>
      <c r="K28" s="413"/>
      <c r="L28" s="413"/>
      <c r="M28" s="33"/>
      <c r="N28" s="33"/>
    </row>
    <row r="29" spans="1:14" ht="39" customHeight="1">
      <c r="A29" s="413"/>
      <c r="B29" s="413"/>
      <c r="C29" s="413"/>
      <c r="D29" s="413"/>
      <c r="E29" s="413"/>
      <c r="F29" s="413"/>
      <c r="G29" s="413"/>
      <c r="H29" s="413"/>
      <c r="I29" s="413"/>
      <c r="J29" s="413"/>
      <c r="K29" s="413"/>
      <c r="L29" s="413"/>
      <c r="M29" s="33"/>
      <c r="N29" s="33"/>
    </row>
    <row r="30" spans="1:14" ht="15" customHeight="1">
      <c r="A30" s="413"/>
      <c r="B30" s="413"/>
      <c r="C30" s="413"/>
      <c r="D30" s="413"/>
      <c r="E30" s="413"/>
      <c r="F30" s="413"/>
      <c r="G30" s="413"/>
      <c r="H30" s="413"/>
      <c r="I30" s="413"/>
      <c r="J30" s="413"/>
      <c r="K30" s="413"/>
      <c r="L30" s="413"/>
      <c r="M30" s="33"/>
      <c r="N30" s="33"/>
    </row>
    <row r="31" spans="1:14" ht="15" customHeight="1">
      <c r="A31" s="413"/>
      <c r="B31" s="413"/>
      <c r="C31" s="413"/>
      <c r="D31" s="413"/>
      <c r="E31" s="413"/>
      <c r="F31" s="413"/>
      <c r="G31" s="413"/>
      <c r="H31" s="413"/>
      <c r="I31" s="413"/>
      <c r="J31" s="413"/>
      <c r="K31" s="413"/>
      <c r="L31" s="413"/>
      <c r="M31" s="33"/>
      <c r="N31" s="33"/>
    </row>
    <row r="32" spans="1:14" ht="15" customHeight="1">
      <c r="A32" s="413"/>
      <c r="B32" s="413"/>
      <c r="C32" s="413"/>
      <c r="D32" s="413"/>
      <c r="E32" s="413"/>
      <c r="F32" s="413"/>
      <c r="G32" s="413"/>
      <c r="H32" s="413"/>
      <c r="I32" s="413"/>
      <c r="J32" s="413"/>
      <c r="K32" s="413"/>
      <c r="L32" s="413"/>
      <c r="M32" s="33"/>
      <c r="N32" s="33"/>
    </row>
    <row r="33" spans="1:14" ht="4.5" customHeight="1">
      <c r="A33" s="413"/>
      <c r="B33" s="413"/>
      <c r="C33" s="413"/>
      <c r="D33" s="413"/>
      <c r="E33" s="413"/>
      <c r="F33" s="413"/>
      <c r="G33" s="413"/>
      <c r="H33" s="413"/>
      <c r="I33" s="413"/>
      <c r="J33" s="413"/>
      <c r="K33" s="413"/>
      <c r="L33" s="413"/>
      <c r="M33" s="33"/>
      <c r="N33" s="33"/>
    </row>
    <row r="34" spans="1:14" ht="52.5" customHeight="1">
      <c r="A34" s="414" t="s">
        <v>161</v>
      </c>
      <c r="B34" s="414"/>
      <c r="C34" s="414"/>
      <c r="D34" s="414"/>
      <c r="E34" s="414"/>
      <c r="F34" s="414"/>
      <c r="G34" s="414"/>
      <c r="H34" s="414"/>
      <c r="I34" s="414"/>
      <c r="J34" s="414"/>
      <c r="K34" s="414"/>
      <c r="L34" s="414"/>
      <c r="M34" s="37"/>
      <c r="N34" s="37"/>
    </row>
    <row r="35" spans="1:14" ht="30" customHeight="1">
      <c r="A35" s="37"/>
      <c r="B35" s="37"/>
      <c r="C35" s="37"/>
      <c r="D35" s="37"/>
      <c r="E35" s="37"/>
      <c r="F35" s="37"/>
      <c r="G35" s="37"/>
      <c r="H35" s="37"/>
      <c r="I35" s="37"/>
      <c r="J35" s="37"/>
      <c r="K35" s="37"/>
      <c r="L35" s="37"/>
      <c r="M35" s="37"/>
      <c r="N35" s="37"/>
    </row>
    <row r="36" spans="1:14" ht="26.25">
      <c r="A36" s="415" t="s">
        <v>1</v>
      </c>
      <c r="B36" s="415"/>
      <c r="C36" s="415"/>
      <c r="D36" s="415"/>
      <c r="E36" s="415"/>
      <c r="F36" s="415"/>
      <c r="G36" s="415"/>
      <c r="H36" s="415"/>
      <c r="I36" s="415"/>
      <c r="J36" s="415"/>
      <c r="K36" s="415"/>
      <c r="L36" s="415"/>
      <c r="M36" s="38"/>
      <c r="N36" s="38"/>
    </row>
    <row r="37" spans="1:14" ht="26.25">
      <c r="A37" s="416" t="s">
        <v>2</v>
      </c>
      <c r="B37" s="416"/>
      <c r="C37" s="416"/>
      <c r="D37" s="416"/>
      <c r="E37" s="416"/>
      <c r="F37" s="416"/>
      <c r="G37" s="416"/>
      <c r="H37" s="416"/>
      <c r="I37" s="416"/>
      <c r="J37" s="416"/>
      <c r="K37" s="416"/>
      <c r="L37" s="416"/>
      <c r="M37" s="39"/>
      <c r="N37" s="39"/>
    </row>
    <row r="38" spans="1:14" ht="40.5" customHeight="1" thickBot="1">
      <c r="A38" s="434" t="s">
        <v>162</v>
      </c>
      <c r="B38" s="434"/>
      <c r="C38" s="434"/>
      <c r="D38" s="434"/>
      <c r="E38" s="434"/>
      <c r="F38" s="434"/>
      <c r="G38" s="434"/>
      <c r="H38" s="434"/>
      <c r="I38" s="434"/>
      <c r="J38" s="434"/>
      <c r="K38" s="434"/>
      <c r="L38" s="434"/>
      <c r="M38" s="40"/>
      <c r="N38" s="40"/>
    </row>
    <row r="39" spans="1:14" ht="52.5" customHeight="1" thickBot="1">
      <c r="C39" s="511" t="s">
        <v>3</v>
      </c>
      <c r="D39" s="512"/>
      <c r="E39" s="512"/>
      <c r="F39" s="512"/>
      <c r="G39" s="512"/>
      <c r="H39" s="509" t="s">
        <v>4</v>
      </c>
      <c r="I39" s="510"/>
      <c r="J39" s="509" t="s">
        <v>185</v>
      </c>
      <c r="K39" s="510"/>
    </row>
    <row r="40" spans="1:14" ht="27" thickBot="1">
      <c r="C40" s="534" t="s">
        <v>5</v>
      </c>
      <c r="D40" s="535"/>
      <c r="E40" s="535"/>
      <c r="F40" s="535"/>
      <c r="G40" s="536"/>
      <c r="H40" s="487"/>
      <c r="I40" s="488"/>
      <c r="J40" s="537">
        <v>4093230</v>
      </c>
      <c r="K40" s="538"/>
    </row>
    <row r="41" spans="1:14" ht="25.5">
      <c r="C41" s="542" t="s">
        <v>6</v>
      </c>
      <c r="D41" s="543"/>
      <c r="E41" s="543"/>
      <c r="F41" s="543"/>
      <c r="G41" s="543"/>
      <c r="H41" s="544">
        <v>880000</v>
      </c>
      <c r="I41" s="545"/>
      <c r="J41" s="430"/>
      <c r="K41" s="431"/>
    </row>
    <row r="42" spans="1:14" ht="25.5">
      <c r="C42" s="432" t="s">
        <v>7</v>
      </c>
      <c r="D42" s="433"/>
      <c r="E42" s="433"/>
      <c r="F42" s="433"/>
      <c r="G42" s="433"/>
      <c r="H42" s="442">
        <v>95000</v>
      </c>
      <c r="I42" s="443"/>
      <c r="J42" s="356"/>
      <c r="K42" s="443"/>
    </row>
    <row r="43" spans="1:14" ht="25.5">
      <c r="C43" s="432" t="s">
        <v>8</v>
      </c>
      <c r="D43" s="433"/>
      <c r="E43" s="433"/>
      <c r="F43" s="433"/>
      <c r="G43" s="433"/>
      <c r="H43" s="442">
        <v>760000</v>
      </c>
      <c r="I43" s="443"/>
      <c r="J43" s="356"/>
      <c r="K43" s="443"/>
    </row>
    <row r="44" spans="1:14" ht="25.5">
      <c r="C44" s="432" t="s">
        <v>9</v>
      </c>
      <c r="D44" s="433"/>
      <c r="E44" s="433"/>
      <c r="F44" s="433"/>
      <c r="G44" s="433"/>
      <c r="H44" s="442">
        <v>44000</v>
      </c>
      <c r="I44" s="443"/>
      <c r="J44" s="356"/>
      <c r="K44" s="443"/>
    </row>
    <row r="45" spans="1:14" ht="26.25" thickBot="1">
      <c r="C45" s="432" t="s">
        <v>198</v>
      </c>
      <c r="D45" s="433"/>
      <c r="E45" s="433"/>
      <c r="F45" s="433"/>
      <c r="G45" s="433"/>
      <c r="H45" s="526">
        <v>2314230</v>
      </c>
      <c r="I45" s="527"/>
      <c r="J45" s="356"/>
      <c r="K45" s="443"/>
    </row>
    <row r="46" spans="1:14" ht="27" thickBot="1">
      <c r="C46" s="534" t="s">
        <v>10</v>
      </c>
      <c r="D46" s="535"/>
      <c r="E46" s="535"/>
      <c r="F46" s="535"/>
      <c r="G46" s="536"/>
      <c r="H46" s="487"/>
      <c r="I46" s="488"/>
      <c r="J46" s="537">
        <f>SUM(H47:I50,H54)</f>
        <v>4483230</v>
      </c>
      <c r="K46" s="538"/>
    </row>
    <row r="47" spans="1:14" ht="25.5">
      <c r="C47" s="548" t="s">
        <v>11</v>
      </c>
      <c r="D47" s="549"/>
      <c r="E47" s="549"/>
      <c r="F47" s="549"/>
      <c r="G47" s="550"/>
      <c r="H47" s="430">
        <v>1530886</v>
      </c>
      <c r="I47" s="430"/>
      <c r="J47" s="546"/>
      <c r="K47" s="547"/>
      <c r="L47" s="4"/>
      <c r="M47" s="4"/>
    </row>
    <row r="48" spans="1:14" ht="48" customHeight="1">
      <c r="C48" s="432" t="s">
        <v>145</v>
      </c>
      <c r="D48" s="433"/>
      <c r="E48" s="433"/>
      <c r="F48" s="433"/>
      <c r="G48" s="530"/>
      <c r="H48" s="356">
        <v>589000</v>
      </c>
      <c r="I48" s="356"/>
      <c r="J48" s="442"/>
      <c r="K48" s="443"/>
    </row>
    <row r="49" spans="2:14" ht="25.5">
      <c r="C49" s="432" t="s">
        <v>13</v>
      </c>
      <c r="D49" s="433"/>
      <c r="E49" s="433"/>
      <c r="F49" s="433"/>
      <c r="G49" s="530"/>
      <c r="H49" s="356">
        <v>85000</v>
      </c>
      <c r="I49" s="356"/>
      <c r="J49" s="442"/>
      <c r="K49" s="443"/>
    </row>
    <row r="50" spans="2:14" ht="25.5">
      <c r="C50" s="432" t="s">
        <v>91</v>
      </c>
      <c r="D50" s="433"/>
      <c r="E50" s="433"/>
      <c r="F50" s="433"/>
      <c r="G50" s="530"/>
      <c r="H50" s="356">
        <v>2266344</v>
      </c>
      <c r="I50" s="356"/>
      <c r="J50" s="442"/>
      <c r="K50" s="443"/>
    </row>
    <row r="51" spans="2:14" ht="26.25">
      <c r="C51" s="506" t="s">
        <v>204</v>
      </c>
      <c r="D51" s="507"/>
      <c r="E51" s="507"/>
      <c r="F51" s="507"/>
      <c r="G51" s="508"/>
      <c r="H51" s="356"/>
      <c r="I51" s="356"/>
      <c r="J51" s="539">
        <v>390000</v>
      </c>
      <c r="K51" s="540"/>
    </row>
    <row r="52" spans="2:14" ht="26.25">
      <c r="C52" s="506" t="s">
        <v>14</v>
      </c>
      <c r="D52" s="507"/>
      <c r="E52" s="507"/>
      <c r="F52" s="507"/>
      <c r="G52" s="508"/>
      <c r="H52" s="356"/>
      <c r="I52" s="356"/>
      <c r="J52" s="528">
        <v>390000</v>
      </c>
      <c r="K52" s="529"/>
    </row>
    <row r="53" spans="2:14" ht="26.25">
      <c r="C53" s="506" t="s">
        <v>15</v>
      </c>
      <c r="D53" s="507"/>
      <c r="E53" s="507"/>
      <c r="F53" s="507"/>
      <c r="G53" s="508"/>
      <c r="H53" s="524">
        <v>0</v>
      </c>
      <c r="I53" s="524"/>
      <c r="J53" s="528"/>
      <c r="K53" s="529"/>
    </row>
    <row r="54" spans="2:14" ht="26.25">
      <c r="C54" s="506" t="s">
        <v>16</v>
      </c>
      <c r="D54" s="507"/>
      <c r="E54" s="507"/>
      <c r="F54" s="507"/>
      <c r="G54" s="508"/>
      <c r="H54" s="356">
        <v>12000</v>
      </c>
      <c r="I54" s="356"/>
      <c r="J54" s="528"/>
      <c r="K54" s="529"/>
    </row>
    <row r="55" spans="2:14" ht="26.25">
      <c r="C55" s="506" t="s">
        <v>17</v>
      </c>
      <c r="D55" s="507"/>
      <c r="E55" s="507"/>
      <c r="F55" s="507"/>
      <c r="G55" s="508"/>
      <c r="H55" s="356"/>
      <c r="I55" s="356"/>
      <c r="J55" s="528">
        <v>1890000</v>
      </c>
      <c r="K55" s="529"/>
    </row>
    <row r="56" spans="2:14" ht="26.25">
      <c r="C56" s="506" t="s">
        <v>18</v>
      </c>
      <c r="D56" s="507"/>
      <c r="E56" s="507"/>
      <c r="F56" s="507"/>
      <c r="G56" s="508"/>
      <c r="H56" s="356"/>
      <c r="I56" s="356"/>
      <c r="J56" s="528">
        <v>1890000</v>
      </c>
      <c r="K56" s="529"/>
    </row>
    <row r="57" spans="2:14" s="27" customFormat="1" ht="26.25">
      <c r="C57" s="506" t="s">
        <v>200</v>
      </c>
      <c r="D57" s="507"/>
      <c r="E57" s="507"/>
      <c r="F57" s="507"/>
      <c r="G57" s="508"/>
      <c r="H57" s="442">
        <v>390000</v>
      </c>
      <c r="I57" s="443"/>
      <c r="J57" s="444"/>
      <c r="K57" s="445"/>
      <c r="L57" s="2"/>
      <c r="M57" s="2"/>
      <c r="N57" s="2"/>
    </row>
    <row r="58" spans="2:14" s="27" customFormat="1" ht="27" thickBot="1">
      <c r="C58" s="435" t="s">
        <v>199</v>
      </c>
      <c r="D58" s="436"/>
      <c r="E58" s="436"/>
      <c r="F58" s="436"/>
      <c r="G58" s="437"/>
      <c r="H58" s="438">
        <v>1500000</v>
      </c>
      <c r="I58" s="439"/>
      <c r="J58" s="440"/>
      <c r="K58" s="441"/>
      <c r="L58" s="2"/>
      <c r="M58" s="2"/>
      <c r="N58" s="2"/>
    </row>
    <row r="59" spans="2:14" ht="27.75" customHeight="1">
      <c r="C59" s="532" t="s">
        <v>203</v>
      </c>
      <c r="D59" s="532"/>
      <c r="E59" s="532"/>
      <c r="F59" s="532"/>
      <c r="G59" s="532"/>
      <c r="H59" s="532"/>
      <c r="I59" s="532"/>
      <c r="J59" s="532"/>
      <c r="K59" s="532"/>
      <c r="L59" s="5"/>
      <c r="M59" s="5"/>
    </row>
    <row r="60" spans="2:14" ht="54.75" customHeight="1" thickBot="1">
      <c r="B60" s="25"/>
      <c r="C60" s="533" t="s">
        <v>202</v>
      </c>
      <c r="D60" s="533"/>
      <c r="E60" s="533"/>
      <c r="F60" s="533"/>
      <c r="G60" s="533"/>
      <c r="H60" s="533"/>
      <c r="I60" s="533"/>
      <c r="J60" s="533"/>
      <c r="K60" s="533"/>
      <c r="L60" s="25"/>
      <c r="M60" s="25"/>
      <c r="N60" s="25"/>
    </row>
    <row r="61" spans="2:14" ht="33" customHeight="1">
      <c r="B61" s="25"/>
      <c r="C61" s="245" t="s">
        <v>11</v>
      </c>
      <c r="D61" s="246"/>
      <c r="E61" s="246"/>
      <c r="F61" s="246"/>
      <c r="G61" s="247"/>
      <c r="H61" s="252">
        <v>1530886</v>
      </c>
      <c r="I61" s="253"/>
      <c r="J61" s="208"/>
      <c r="K61" s="208"/>
      <c r="L61" s="25"/>
      <c r="M61" s="25"/>
      <c r="N61" s="25"/>
    </row>
    <row r="62" spans="2:14" s="27" customFormat="1" ht="51" customHeight="1">
      <c r="B62" s="25"/>
      <c r="C62" s="432" t="s">
        <v>192</v>
      </c>
      <c r="D62" s="433"/>
      <c r="E62" s="433"/>
      <c r="F62" s="433"/>
      <c r="G62" s="616"/>
      <c r="H62" s="258">
        <v>589000</v>
      </c>
      <c r="I62" s="259"/>
      <c r="J62" s="208"/>
      <c r="K62" s="208"/>
      <c r="L62" s="25"/>
      <c r="M62" s="25"/>
      <c r="N62" s="25"/>
    </row>
    <row r="63" spans="2:14" s="27" customFormat="1" ht="33" customHeight="1">
      <c r="B63" s="25"/>
      <c r="C63" s="248" t="s">
        <v>91</v>
      </c>
      <c r="D63" s="249"/>
      <c r="E63" s="249"/>
      <c r="F63" s="249"/>
      <c r="G63" s="249"/>
      <c r="H63" s="258">
        <v>2266344</v>
      </c>
      <c r="I63" s="259"/>
      <c r="J63" s="208"/>
      <c r="K63" s="208"/>
      <c r="L63" s="25"/>
      <c r="M63" s="25"/>
      <c r="N63" s="25"/>
    </row>
    <row r="64" spans="2:14" ht="27" customHeight="1">
      <c r="C64" s="248" t="s">
        <v>190</v>
      </c>
      <c r="D64" s="249"/>
      <c r="E64" s="249"/>
      <c r="F64" s="249"/>
      <c r="G64" s="249"/>
      <c r="H64" s="254">
        <v>85000</v>
      </c>
      <c r="I64" s="255"/>
      <c r="J64" s="209"/>
      <c r="K64" s="209"/>
      <c r="L64" s="26"/>
      <c r="M64" s="26"/>
      <c r="N64" s="26"/>
    </row>
    <row r="65" spans="2:14" ht="26.25" thickBot="1">
      <c r="C65" s="250" t="s">
        <v>186</v>
      </c>
      <c r="D65" s="251"/>
      <c r="E65" s="251"/>
      <c r="F65" s="251"/>
      <c r="G65" s="251"/>
      <c r="H65" s="256">
        <v>12000</v>
      </c>
      <c r="I65" s="257"/>
      <c r="J65" s="210"/>
      <c r="K65" s="210"/>
    </row>
    <row r="66" spans="2:14" ht="92.25" customHeight="1" thickBot="1">
      <c r="B66" s="23"/>
      <c r="C66" s="525" t="s">
        <v>163</v>
      </c>
      <c r="D66" s="525"/>
      <c r="E66" s="525"/>
      <c r="F66" s="525"/>
      <c r="G66" s="525"/>
      <c r="H66" s="525"/>
      <c r="I66" s="525"/>
      <c r="J66" s="525"/>
      <c r="K66" s="525"/>
      <c r="L66" s="23"/>
      <c r="M66" s="23"/>
      <c r="N66" s="23"/>
    </row>
    <row r="67" spans="2:14" ht="51">
      <c r="C67" s="138" t="s">
        <v>19</v>
      </c>
      <c r="D67" s="139" t="s">
        <v>20</v>
      </c>
      <c r="E67" s="491" t="s">
        <v>21</v>
      </c>
      <c r="F67" s="513"/>
      <c r="G67" s="513"/>
      <c r="H67" s="513"/>
      <c r="I67" s="514"/>
      <c r="J67" s="491" t="s">
        <v>159</v>
      </c>
      <c r="K67" s="492"/>
    </row>
    <row r="68" spans="2:14" ht="25.5">
      <c r="C68" s="140">
        <v>7</v>
      </c>
      <c r="D68" s="141"/>
      <c r="E68" s="515" t="s">
        <v>23</v>
      </c>
      <c r="F68" s="516"/>
      <c r="G68" s="516"/>
      <c r="H68" s="516"/>
      <c r="I68" s="517"/>
      <c r="J68" s="357"/>
      <c r="K68" s="358"/>
    </row>
    <row r="69" spans="2:14" ht="26.25" thickBot="1">
      <c r="C69" s="151">
        <v>71</v>
      </c>
      <c r="D69" s="142"/>
      <c r="E69" s="518" t="s">
        <v>24</v>
      </c>
      <c r="F69" s="519"/>
      <c r="G69" s="519"/>
      <c r="H69" s="519"/>
      <c r="I69" s="520"/>
      <c r="J69" s="282"/>
      <c r="K69" s="493"/>
    </row>
    <row r="70" spans="2:14" ht="26.25">
      <c r="C70" s="148">
        <v>711</v>
      </c>
      <c r="D70" s="137"/>
      <c r="E70" s="521" t="s">
        <v>25</v>
      </c>
      <c r="F70" s="522"/>
      <c r="G70" s="522"/>
      <c r="H70" s="522"/>
      <c r="I70" s="523"/>
      <c r="J70" s="359">
        <f>SUM(J71:K74)</f>
        <v>880000</v>
      </c>
      <c r="K70" s="360"/>
    </row>
    <row r="71" spans="2:14" ht="25.5">
      <c r="C71" s="149"/>
      <c r="D71" s="136">
        <v>7111</v>
      </c>
      <c r="E71" s="288" t="s">
        <v>26</v>
      </c>
      <c r="F71" s="289"/>
      <c r="G71" s="289"/>
      <c r="H71" s="289"/>
      <c r="I71" s="290"/>
      <c r="J71" s="225">
        <v>210000</v>
      </c>
      <c r="K71" s="226"/>
    </row>
    <row r="72" spans="2:14" ht="25.5">
      <c r="C72" s="149"/>
      <c r="D72" s="136">
        <v>71131</v>
      </c>
      <c r="E72" s="288" t="s">
        <v>27</v>
      </c>
      <c r="F72" s="289"/>
      <c r="G72" s="289"/>
      <c r="H72" s="289"/>
      <c r="I72" s="290"/>
      <c r="J72" s="225">
        <v>400000</v>
      </c>
      <c r="K72" s="226"/>
    </row>
    <row r="73" spans="2:14" ht="25.5">
      <c r="C73" s="149"/>
      <c r="D73" s="136">
        <v>71132</v>
      </c>
      <c r="E73" s="288" t="s">
        <v>28</v>
      </c>
      <c r="F73" s="289"/>
      <c r="G73" s="289"/>
      <c r="H73" s="289"/>
      <c r="I73" s="290"/>
      <c r="J73" s="225">
        <v>60000</v>
      </c>
      <c r="K73" s="226"/>
    </row>
    <row r="74" spans="2:14" ht="26.25" thickBot="1">
      <c r="C74" s="150"/>
      <c r="D74" s="135">
        <v>71175</v>
      </c>
      <c r="E74" s="279" t="s">
        <v>29</v>
      </c>
      <c r="F74" s="280"/>
      <c r="G74" s="280"/>
      <c r="H74" s="280"/>
      <c r="I74" s="281"/>
      <c r="J74" s="282">
        <v>210000</v>
      </c>
      <c r="K74" s="283"/>
    </row>
    <row r="75" spans="2:14" ht="26.25">
      <c r="C75" s="140">
        <v>713</v>
      </c>
      <c r="D75" s="137"/>
      <c r="E75" s="425" t="s">
        <v>30</v>
      </c>
      <c r="F75" s="426"/>
      <c r="G75" s="426"/>
      <c r="H75" s="426"/>
      <c r="I75" s="427"/>
      <c r="J75" s="489">
        <f>SUM(J76:K77)</f>
        <v>95000</v>
      </c>
      <c r="K75" s="490"/>
    </row>
    <row r="76" spans="2:14" ht="25.5">
      <c r="C76" s="140"/>
      <c r="D76" s="136">
        <v>71312</v>
      </c>
      <c r="E76" s="288" t="s">
        <v>31</v>
      </c>
      <c r="F76" s="289"/>
      <c r="G76" s="289"/>
      <c r="H76" s="289"/>
      <c r="I76" s="290"/>
      <c r="J76" s="225">
        <v>45000</v>
      </c>
      <c r="K76" s="226"/>
    </row>
    <row r="77" spans="2:14" ht="26.25" thickBot="1">
      <c r="C77" s="147"/>
      <c r="D77" s="135">
        <v>71351</v>
      </c>
      <c r="E77" s="279" t="s">
        <v>32</v>
      </c>
      <c r="F77" s="280"/>
      <c r="G77" s="280"/>
      <c r="H77" s="280"/>
      <c r="I77" s="281"/>
      <c r="J77" s="282">
        <v>50000</v>
      </c>
      <c r="K77" s="283"/>
    </row>
    <row r="78" spans="2:14" ht="26.25">
      <c r="C78" s="149">
        <v>714</v>
      </c>
      <c r="D78" s="137"/>
      <c r="E78" s="425" t="s">
        <v>33</v>
      </c>
      <c r="F78" s="426"/>
      <c r="G78" s="426"/>
      <c r="H78" s="426"/>
      <c r="I78" s="427"/>
      <c r="J78" s="489">
        <f>SUM(J79:K85)</f>
        <v>760000</v>
      </c>
      <c r="K78" s="490"/>
    </row>
    <row r="79" spans="2:14" ht="25.5">
      <c r="C79" s="149"/>
      <c r="D79" s="136">
        <v>7141</v>
      </c>
      <c r="E79" s="497" t="s">
        <v>34</v>
      </c>
      <c r="F79" s="498"/>
      <c r="G79" s="498"/>
      <c r="H79" s="498"/>
      <c r="I79" s="499"/>
      <c r="J79" s="225">
        <v>0</v>
      </c>
      <c r="K79" s="226"/>
    </row>
    <row r="80" spans="2:14" ht="25.5">
      <c r="C80" s="149"/>
      <c r="D80" s="136">
        <v>7142</v>
      </c>
      <c r="E80" s="288" t="s">
        <v>35</v>
      </c>
      <c r="F80" s="289"/>
      <c r="G80" s="289"/>
      <c r="H80" s="289"/>
      <c r="I80" s="290"/>
      <c r="J80" s="225">
        <v>25000</v>
      </c>
      <c r="K80" s="226"/>
    </row>
    <row r="81" spans="3:14" ht="50.25" customHeight="1">
      <c r="C81" s="149"/>
      <c r="D81" s="143">
        <v>7146</v>
      </c>
      <c r="E81" s="455" t="s">
        <v>36</v>
      </c>
      <c r="F81" s="456"/>
      <c r="G81" s="456"/>
      <c r="H81" s="456"/>
      <c r="I81" s="457"/>
      <c r="J81" s="428">
        <v>450000</v>
      </c>
      <c r="K81" s="429"/>
    </row>
    <row r="82" spans="3:14" ht="54.75" customHeight="1">
      <c r="C82" s="149"/>
      <c r="D82" s="143">
        <v>71461</v>
      </c>
      <c r="E82" s="455" t="s">
        <v>37</v>
      </c>
      <c r="F82" s="456"/>
      <c r="G82" s="456"/>
      <c r="H82" s="456"/>
      <c r="I82" s="457"/>
      <c r="J82" s="428">
        <v>50000</v>
      </c>
      <c r="K82" s="429"/>
    </row>
    <row r="83" spans="3:14" ht="47.25" customHeight="1">
      <c r="C83" s="149"/>
      <c r="D83" s="143">
        <v>71484</v>
      </c>
      <c r="E83" s="455" t="s">
        <v>38</v>
      </c>
      <c r="F83" s="456"/>
      <c r="G83" s="456"/>
      <c r="H83" s="456"/>
      <c r="I83" s="457"/>
      <c r="J83" s="225">
        <v>105000</v>
      </c>
      <c r="K83" s="226"/>
    </row>
    <row r="84" spans="3:14" ht="27.75" customHeight="1">
      <c r="C84" s="149"/>
      <c r="D84" s="136">
        <v>71489</v>
      </c>
      <c r="E84" s="455" t="s">
        <v>39</v>
      </c>
      <c r="F84" s="456"/>
      <c r="G84" s="456"/>
      <c r="H84" s="456"/>
      <c r="I84" s="457"/>
      <c r="J84" s="225">
        <v>80000</v>
      </c>
      <c r="K84" s="226"/>
    </row>
    <row r="85" spans="3:14" ht="27.75" customHeight="1" thickBot="1">
      <c r="C85" s="150"/>
      <c r="D85" s="135">
        <v>7149</v>
      </c>
      <c r="E85" s="500" t="s">
        <v>40</v>
      </c>
      <c r="F85" s="501"/>
      <c r="G85" s="501"/>
      <c r="H85" s="501"/>
      <c r="I85" s="502"/>
      <c r="J85" s="282">
        <v>50000</v>
      </c>
      <c r="K85" s="283"/>
    </row>
    <row r="86" spans="3:14" ht="32.25" customHeight="1">
      <c r="C86" s="140">
        <v>715</v>
      </c>
      <c r="D86" s="137"/>
      <c r="E86" s="425" t="s">
        <v>41</v>
      </c>
      <c r="F86" s="426"/>
      <c r="G86" s="426"/>
      <c r="H86" s="426"/>
      <c r="I86" s="427"/>
      <c r="J86" s="489">
        <f>SUM(J87:K90)</f>
        <v>44000</v>
      </c>
      <c r="K86" s="490"/>
    </row>
    <row r="87" spans="3:14" ht="37.5" customHeight="1">
      <c r="C87" s="140"/>
      <c r="D87" s="143">
        <v>7153</v>
      </c>
      <c r="E87" s="494" t="s">
        <v>42</v>
      </c>
      <c r="F87" s="495"/>
      <c r="G87" s="495"/>
      <c r="H87" s="495"/>
      <c r="I87" s="496"/>
      <c r="J87" s="428">
        <v>5000</v>
      </c>
      <c r="K87" s="429"/>
    </row>
    <row r="88" spans="3:14" s="27" customFormat="1" ht="53.25" customHeight="1">
      <c r="C88" s="140"/>
      <c r="D88" s="192">
        <v>71523</v>
      </c>
      <c r="E88" s="503" t="s">
        <v>166</v>
      </c>
      <c r="F88" s="504"/>
      <c r="G88" s="504"/>
      <c r="H88" s="504"/>
      <c r="I88" s="505"/>
      <c r="J88" s="428">
        <v>15000</v>
      </c>
      <c r="K88" s="429"/>
      <c r="L88" s="2"/>
      <c r="M88" s="2"/>
      <c r="N88" s="2"/>
    </row>
    <row r="89" spans="3:14" s="27" customFormat="1" ht="49.5" customHeight="1">
      <c r="C89" s="140"/>
      <c r="D89" s="192">
        <v>71525</v>
      </c>
      <c r="E89" s="503" t="s">
        <v>169</v>
      </c>
      <c r="F89" s="504"/>
      <c r="G89" s="504"/>
      <c r="H89" s="504"/>
      <c r="I89" s="505"/>
      <c r="J89" s="428">
        <v>1500</v>
      </c>
      <c r="K89" s="429"/>
      <c r="L89" s="2"/>
      <c r="M89" s="2"/>
      <c r="N89" s="2"/>
    </row>
    <row r="90" spans="3:14" ht="26.25" thickBot="1">
      <c r="C90" s="147"/>
      <c r="D90" s="135">
        <v>71554</v>
      </c>
      <c r="E90" s="279" t="s">
        <v>9</v>
      </c>
      <c r="F90" s="280"/>
      <c r="G90" s="280"/>
      <c r="H90" s="280"/>
      <c r="I90" s="281"/>
      <c r="J90" s="282">
        <v>22500</v>
      </c>
      <c r="K90" s="283"/>
    </row>
    <row r="91" spans="3:14" ht="37.5" customHeight="1">
      <c r="C91" s="211">
        <v>73</v>
      </c>
      <c r="D91" s="212"/>
      <c r="E91" s="419" t="s">
        <v>43</v>
      </c>
      <c r="F91" s="420"/>
      <c r="G91" s="420"/>
      <c r="H91" s="420"/>
      <c r="I91" s="421"/>
      <c r="J91" s="260">
        <f>SUM(J92)</f>
        <v>390000</v>
      </c>
      <c r="K91" s="261"/>
    </row>
    <row r="92" spans="3:14" ht="26.25" thickBot="1">
      <c r="C92" s="194">
        <v>732</v>
      </c>
      <c r="D92" s="195">
        <v>7321</v>
      </c>
      <c r="E92" s="422" t="s">
        <v>44</v>
      </c>
      <c r="F92" s="423"/>
      <c r="G92" s="423"/>
      <c r="H92" s="423"/>
      <c r="I92" s="424"/>
      <c r="J92" s="230">
        <v>390000</v>
      </c>
      <c r="K92" s="231"/>
    </row>
    <row r="93" spans="3:14" ht="26.25">
      <c r="C93" s="196">
        <v>74</v>
      </c>
      <c r="D93" s="137"/>
      <c r="E93" s="425" t="s">
        <v>45</v>
      </c>
      <c r="F93" s="426"/>
      <c r="G93" s="426"/>
      <c r="H93" s="426"/>
      <c r="I93" s="427"/>
      <c r="J93" s="489">
        <f>SUM(J94:K97)</f>
        <v>2314230</v>
      </c>
      <c r="K93" s="490"/>
    </row>
    <row r="94" spans="3:14" ht="25.5" customHeight="1">
      <c r="C94" s="140"/>
      <c r="D94" s="143">
        <v>74122</v>
      </c>
      <c r="E94" s="583" t="s">
        <v>182</v>
      </c>
      <c r="F94" s="584"/>
      <c r="G94" s="584"/>
      <c r="H94" s="584"/>
      <c r="I94" s="585"/>
      <c r="J94" s="428">
        <v>200000</v>
      </c>
      <c r="K94" s="429"/>
    </row>
    <row r="95" spans="3:14" s="27" customFormat="1" ht="27" customHeight="1">
      <c r="C95" s="140"/>
      <c r="D95" s="197">
        <v>74123</v>
      </c>
      <c r="E95" s="503" t="s">
        <v>167</v>
      </c>
      <c r="F95" s="504"/>
      <c r="G95" s="504"/>
      <c r="H95" s="504"/>
      <c r="I95" s="505"/>
      <c r="J95" s="225">
        <v>200000</v>
      </c>
      <c r="K95" s="226"/>
      <c r="L95" s="2"/>
      <c r="M95" s="2"/>
      <c r="N95" s="2"/>
    </row>
    <row r="96" spans="3:14" s="27" customFormat="1" ht="27" customHeight="1">
      <c r="C96" s="140"/>
      <c r="D96" s="197">
        <v>7413</v>
      </c>
      <c r="E96" s="503" t="s">
        <v>183</v>
      </c>
      <c r="F96" s="504"/>
      <c r="G96" s="504"/>
      <c r="H96" s="504"/>
      <c r="I96" s="505"/>
      <c r="J96" s="225">
        <v>414230</v>
      </c>
      <c r="K96" s="226"/>
      <c r="L96" s="2"/>
      <c r="M96" s="2"/>
      <c r="N96" s="2"/>
    </row>
    <row r="97" spans="3:13" ht="26.25" thickBot="1">
      <c r="C97" s="147"/>
      <c r="D97" s="198">
        <v>7421</v>
      </c>
      <c r="E97" s="572" t="s">
        <v>168</v>
      </c>
      <c r="F97" s="573"/>
      <c r="G97" s="573"/>
      <c r="H97" s="573"/>
      <c r="I97" s="574"/>
      <c r="J97" s="282">
        <v>1500000</v>
      </c>
      <c r="K97" s="283"/>
    </row>
    <row r="98" spans="3:13" ht="27" thickBot="1">
      <c r="C98" s="146">
        <v>7</v>
      </c>
      <c r="D98" s="586" t="s">
        <v>46</v>
      </c>
      <c r="E98" s="587"/>
      <c r="F98" s="587"/>
      <c r="G98" s="587"/>
      <c r="H98" s="587"/>
      <c r="I98" s="588"/>
      <c r="J98" s="591">
        <f>SUM(J70,J75,J78,J86,J91,J93)</f>
        <v>4483230</v>
      </c>
      <c r="K98" s="592"/>
    </row>
    <row r="99" spans="3:13" ht="15.75" thickBot="1"/>
    <row r="100" spans="3:13" ht="51.75" thickBot="1">
      <c r="C100" s="45" t="s">
        <v>47</v>
      </c>
      <c r="D100" s="46" t="s">
        <v>47</v>
      </c>
      <c r="E100" s="328" t="s">
        <v>21</v>
      </c>
      <c r="F100" s="329"/>
      <c r="G100" s="329"/>
      <c r="H100" s="329"/>
      <c r="I100" s="330"/>
      <c r="J100" s="328" t="s">
        <v>159</v>
      </c>
      <c r="K100" s="338"/>
      <c r="L100" s="6"/>
      <c r="M100" s="7"/>
    </row>
    <row r="101" spans="3:13" ht="27" thickBot="1">
      <c r="C101" s="183">
        <v>4</v>
      </c>
      <c r="D101" s="575" t="s">
        <v>10</v>
      </c>
      <c r="E101" s="576"/>
      <c r="F101" s="576"/>
      <c r="G101" s="576"/>
      <c r="H101" s="576"/>
      <c r="I101" s="577"/>
      <c r="J101" s="589"/>
      <c r="K101" s="590"/>
      <c r="L101" s="7"/>
      <c r="M101" s="7"/>
    </row>
    <row r="102" spans="3:13" ht="27" thickBot="1">
      <c r="C102" s="47">
        <v>411</v>
      </c>
      <c r="D102" s="331" t="s">
        <v>48</v>
      </c>
      <c r="E102" s="295"/>
      <c r="F102" s="295"/>
      <c r="G102" s="295"/>
      <c r="H102" s="295"/>
      <c r="I102" s="296"/>
      <c r="J102" s="262">
        <f>SUM(J103:K107)</f>
        <v>910246</v>
      </c>
      <c r="K102" s="263"/>
      <c r="L102" s="8"/>
      <c r="M102" s="31"/>
    </row>
    <row r="103" spans="3:13" ht="25.5">
      <c r="C103" s="48"/>
      <c r="D103" s="49">
        <v>4111</v>
      </c>
      <c r="E103" s="593" t="s">
        <v>49</v>
      </c>
      <c r="F103" s="594"/>
      <c r="G103" s="594"/>
      <c r="H103" s="594"/>
      <c r="I103" s="595"/>
      <c r="J103" s="217">
        <f>SUM(J207,J236,J259,J279,J334,J364,J384,J408,J427,J448,J468)</f>
        <v>527042</v>
      </c>
      <c r="K103" s="218"/>
      <c r="L103" s="9"/>
      <c r="M103" s="9"/>
    </row>
    <row r="104" spans="3:13" ht="25.5">
      <c r="C104" s="129"/>
      <c r="D104" s="51">
        <v>4112</v>
      </c>
      <c r="E104" s="232" t="s">
        <v>50</v>
      </c>
      <c r="F104" s="233"/>
      <c r="G104" s="233"/>
      <c r="H104" s="233"/>
      <c r="I104" s="234"/>
      <c r="J104" s="228">
        <f>SUM(J208,J237,J260,J280,J335,J365,J385,J409,J428,J449,J469)</f>
        <v>79156</v>
      </c>
      <c r="K104" s="229"/>
      <c r="L104" s="7"/>
      <c r="M104" s="7"/>
    </row>
    <row r="105" spans="3:13" ht="25.5">
      <c r="C105" s="129"/>
      <c r="D105" s="51">
        <v>4113</v>
      </c>
      <c r="E105" s="232" t="s">
        <v>51</v>
      </c>
      <c r="F105" s="233"/>
      <c r="G105" s="233"/>
      <c r="H105" s="233"/>
      <c r="I105" s="234"/>
      <c r="J105" s="228">
        <f>SUM(J209,J238,J261,J281,J336,J366,J386,J410,J429,J450,J470)</f>
        <v>199300</v>
      </c>
      <c r="K105" s="229"/>
      <c r="L105" s="7"/>
      <c r="M105" s="7"/>
    </row>
    <row r="106" spans="3:13" ht="25.5">
      <c r="C106" s="129"/>
      <c r="D106" s="133">
        <v>4114</v>
      </c>
      <c r="E106" s="232" t="s">
        <v>52</v>
      </c>
      <c r="F106" s="233"/>
      <c r="G106" s="233"/>
      <c r="H106" s="233"/>
      <c r="I106" s="234"/>
      <c r="J106" s="228">
        <f>SUM(J210,J239,J262,J282,J337,J367,J387,J411,J430,J451,J471)</f>
        <v>93142</v>
      </c>
      <c r="K106" s="229"/>
      <c r="L106" s="7"/>
      <c r="M106" s="7"/>
    </row>
    <row r="107" spans="3:13" ht="26.25" thickBot="1">
      <c r="C107" s="127"/>
      <c r="D107" s="132">
        <v>4115</v>
      </c>
      <c r="E107" s="332" t="s">
        <v>53</v>
      </c>
      <c r="F107" s="333"/>
      <c r="G107" s="333"/>
      <c r="H107" s="333"/>
      <c r="I107" s="334"/>
      <c r="J107" s="230">
        <f>SUM(J211,J240,J263,J283,J338,J368,J388,J412,J431,J452,J472)</f>
        <v>11606</v>
      </c>
      <c r="K107" s="231"/>
    </row>
    <row r="108" spans="3:13" ht="27" thickBot="1">
      <c r="C108" s="54">
        <v>412</v>
      </c>
      <c r="D108" s="331" t="s">
        <v>54</v>
      </c>
      <c r="E108" s="295"/>
      <c r="F108" s="295"/>
      <c r="G108" s="295"/>
      <c r="H108" s="295"/>
      <c r="I108" s="296"/>
      <c r="J108" s="238">
        <f>SUM(J109:K111)</f>
        <v>103300</v>
      </c>
      <c r="K108" s="239"/>
    </row>
    <row r="109" spans="3:13" ht="25.5">
      <c r="C109" s="50"/>
      <c r="D109" s="55">
        <v>4121</v>
      </c>
      <c r="E109" s="222" t="s">
        <v>205</v>
      </c>
      <c r="F109" s="223"/>
      <c r="G109" s="223"/>
      <c r="H109" s="223"/>
      <c r="I109" s="224"/>
      <c r="J109" s="264">
        <f>SUM(J213,J242,J265,J285,J340,J370,J390,J414,J433,J454)</f>
        <v>17000</v>
      </c>
      <c r="K109" s="265"/>
    </row>
    <row r="110" spans="3:13" ht="25.5">
      <c r="C110" s="129"/>
      <c r="D110" s="51">
        <v>4126</v>
      </c>
      <c r="E110" s="232" t="s">
        <v>56</v>
      </c>
      <c r="F110" s="233"/>
      <c r="G110" s="233"/>
      <c r="H110" s="233"/>
      <c r="I110" s="234"/>
      <c r="J110" s="266">
        <f>SUM(J243)</f>
        <v>63000</v>
      </c>
      <c r="K110" s="267"/>
    </row>
    <row r="111" spans="3:13" ht="26.25" thickBot="1">
      <c r="C111" s="50"/>
      <c r="D111" s="53">
        <v>4127</v>
      </c>
      <c r="E111" s="332" t="s">
        <v>57</v>
      </c>
      <c r="F111" s="333"/>
      <c r="G111" s="333"/>
      <c r="H111" s="333"/>
      <c r="I111" s="334"/>
      <c r="J111" s="268">
        <f>SUM(J214+J244+J266+J286+J341+J371+J391+J415+J434+J455+J474)</f>
        <v>23300</v>
      </c>
      <c r="K111" s="269"/>
    </row>
    <row r="112" spans="3:13" ht="27" thickBot="1">
      <c r="C112" s="54">
        <v>413</v>
      </c>
      <c r="D112" s="331" t="s">
        <v>58</v>
      </c>
      <c r="E112" s="295"/>
      <c r="F112" s="295"/>
      <c r="G112" s="295"/>
      <c r="H112" s="295"/>
      <c r="I112" s="296"/>
      <c r="J112" s="262">
        <f>SUM(J113:K116)</f>
        <v>80940</v>
      </c>
      <c r="K112" s="263"/>
    </row>
    <row r="113" spans="3:14" ht="25.5">
      <c r="C113" s="131"/>
      <c r="D113" s="49">
        <v>4131</v>
      </c>
      <c r="E113" s="222" t="s">
        <v>59</v>
      </c>
      <c r="F113" s="223"/>
      <c r="G113" s="223"/>
      <c r="H113" s="223"/>
      <c r="I113" s="224"/>
      <c r="J113" s="217">
        <f>SUM(J288+J476)</f>
        <v>22400</v>
      </c>
      <c r="K113" s="218"/>
    </row>
    <row r="114" spans="3:14" s="27" customFormat="1" ht="25.5">
      <c r="C114" s="50"/>
      <c r="D114" s="49">
        <v>4133</v>
      </c>
      <c r="E114" s="232" t="s">
        <v>175</v>
      </c>
      <c r="F114" s="233"/>
      <c r="G114" s="233"/>
      <c r="H114" s="233"/>
      <c r="I114" s="234"/>
      <c r="J114" s="228">
        <f>SUM(J477)</f>
        <v>0</v>
      </c>
      <c r="K114" s="229"/>
      <c r="L114" s="2"/>
      <c r="M114" s="2"/>
      <c r="N114" s="2"/>
    </row>
    <row r="115" spans="3:14" ht="25.5">
      <c r="C115" s="50"/>
      <c r="D115" s="51">
        <v>4134</v>
      </c>
      <c r="E115" s="232" t="s">
        <v>60</v>
      </c>
      <c r="F115" s="233"/>
      <c r="G115" s="233"/>
      <c r="H115" s="233"/>
      <c r="I115" s="234"/>
      <c r="J115" s="228">
        <f>SUM(J289+J478)</f>
        <v>42000</v>
      </c>
      <c r="K115" s="229"/>
    </row>
    <row r="116" spans="3:14" ht="26.25" thickBot="1">
      <c r="C116" s="127"/>
      <c r="D116" s="53">
        <v>4135</v>
      </c>
      <c r="E116" s="332" t="s">
        <v>61</v>
      </c>
      <c r="F116" s="333"/>
      <c r="G116" s="333"/>
      <c r="H116" s="333"/>
      <c r="I116" s="334"/>
      <c r="J116" s="230">
        <f>SUM(J216+J246+J268+J290+J343+J373+J393+J417+J436+J457+J479)</f>
        <v>16540</v>
      </c>
      <c r="K116" s="231"/>
    </row>
    <row r="117" spans="3:14" ht="27" thickBot="1">
      <c r="C117" s="54">
        <v>414</v>
      </c>
      <c r="D117" s="235" t="s">
        <v>62</v>
      </c>
      <c r="E117" s="236"/>
      <c r="F117" s="236"/>
      <c r="G117" s="236"/>
      <c r="H117" s="236"/>
      <c r="I117" s="237"/>
      <c r="J117" s="238">
        <f>SUM(J118:K126)</f>
        <v>279200</v>
      </c>
      <c r="K117" s="239"/>
    </row>
    <row r="118" spans="3:14" ht="25.5">
      <c r="C118" s="131"/>
      <c r="D118" s="49">
        <v>4141</v>
      </c>
      <c r="E118" s="222" t="s">
        <v>63</v>
      </c>
      <c r="F118" s="223"/>
      <c r="G118" s="223"/>
      <c r="H118" s="223"/>
      <c r="I118" s="224"/>
      <c r="J118" s="275">
        <f>SUM(J218+J248+J270+J292+J345+J375+J395+J419+J438+J459+J481)</f>
        <v>10300</v>
      </c>
      <c r="K118" s="276"/>
    </row>
    <row r="119" spans="3:14" ht="25.5">
      <c r="C119" s="50"/>
      <c r="D119" s="51">
        <v>4142</v>
      </c>
      <c r="E119" s="232" t="s">
        <v>64</v>
      </c>
      <c r="F119" s="233"/>
      <c r="G119" s="233"/>
      <c r="H119" s="233"/>
      <c r="I119" s="234"/>
      <c r="J119" s="225">
        <f>SUM(J219+J249+J271+J293+J346+J376+J396+J420+J439+J460+J482)</f>
        <v>13350</v>
      </c>
      <c r="K119" s="226"/>
    </row>
    <row r="120" spans="3:14" ht="25.5">
      <c r="C120" s="129"/>
      <c r="D120" s="51">
        <v>4143</v>
      </c>
      <c r="E120" s="232" t="s">
        <v>65</v>
      </c>
      <c r="F120" s="233"/>
      <c r="G120" s="233"/>
      <c r="H120" s="233"/>
      <c r="I120" s="234"/>
      <c r="J120" s="225">
        <f>SUM(J294+J483)</f>
        <v>20000</v>
      </c>
      <c r="K120" s="226"/>
    </row>
    <row r="121" spans="3:14" ht="25.5">
      <c r="C121" s="129"/>
      <c r="D121" s="51">
        <v>4144</v>
      </c>
      <c r="E121" s="232" t="s">
        <v>66</v>
      </c>
      <c r="F121" s="233"/>
      <c r="G121" s="233"/>
      <c r="H121" s="233"/>
      <c r="I121" s="234"/>
      <c r="J121" s="225">
        <f>SUM(J295)</f>
        <v>5000</v>
      </c>
      <c r="K121" s="226"/>
    </row>
    <row r="122" spans="3:14" ht="25.5">
      <c r="C122" s="129"/>
      <c r="D122" s="51">
        <v>4146</v>
      </c>
      <c r="E122" s="232" t="s">
        <v>151</v>
      </c>
      <c r="F122" s="233"/>
      <c r="G122" s="233"/>
      <c r="H122" s="233"/>
      <c r="I122" s="234"/>
      <c r="J122" s="225">
        <f>SUM(J296+J440)</f>
        <v>15000</v>
      </c>
      <c r="K122" s="226"/>
    </row>
    <row r="123" spans="3:14" ht="25.5">
      <c r="C123" s="129"/>
      <c r="D123" s="51">
        <v>4147</v>
      </c>
      <c r="E123" s="232" t="s">
        <v>67</v>
      </c>
      <c r="F123" s="233"/>
      <c r="G123" s="233"/>
      <c r="H123" s="233"/>
      <c r="I123" s="234"/>
      <c r="J123" s="225">
        <f>SUM(J297)</f>
        <v>5000</v>
      </c>
      <c r="K123" s="226"/>
    </row>
    <row r="124" spans="3:14" ht="25.5">
      <c r="C124" s="129"/>
      <c r="D124" s="51">
        <v>4148</v>
      </c>
      <c r="E124" s="232" t="s">
        <v>68</v>
      </c>
      <c r="F124" s="233"/>
      <c r="G124" s="233"/>
      <c r="H124" s="233"/>
      <c r="I124" s="234"/>
      <c r="J124" s="225">
        <f>SUM(J220+J250+J272+J298+J347+J377+J397+J421+J441+J461+J484)</f>
        <v>4600</v>
      </c>
      <c r="K124" s="226"/>
    </row>
    <row r="125" spans="3:14" s="27" customFormat="1" ht="25.5">
      <c r="C125" s="129"/>
      <c r="D125" s="56">
        <v>4149</v>
      </c>
      <c r="E125" s="473" t="s">
        <v>69</v>
      </c>
      <c r="F125" s="474"/>
      <c r="G125" s="474"/>
      <c r="H125" s="474"/>
      <c r="I125" s="475"/>
      <c r="J125" s="476">
        <f>SUM(J221+K251+J299+K348+J378+J398+J442+J462)</f>
        <v>165950</v>
      </c>
      <c r="K125" s="477"/>
      <c r="L125" s="2"/>
      <c r="M125" s="2"/>
      <c r="N125" s="2"/>
    </row>
    <row r="126" spans="3:14" ht="26.25" thickBot="1">
      <c r="C126" s="127"/>
      <c r="D126" s="56">
        <v>41491</v>
      </c>
      <c r="E126" s="422" t="s">
        <v>157</v>
      </c>
      <c r="F126" s="423"/>
      <c r="G126" s="423"/>
      <c r="H126" s="423"/>
      <c r="I126" s="424"/>
      <c r="J126" s="282">
        <f>SUM(J300)</f>
        <v>40000</v>
      </c>
      <c r="K126" s="283"/>
    </row>
    <row r="127" spans="3:14" ht="27" thickBot="1">
      <c r="C127" s="54">
        <v>415</v>
      </c>
      <c r="D127" s="235" t="s">
        <v>70</v>
      </c>
      <c r="E127" s="236"/>
      <c r="F127" s="236"/>
      <c r="G127" s="236"/>
      <c r="H127" s="236"/>
      <c r="I127" s="237"/>
      <c r="J127" s="284">
        <f>SUM(J128:K130)</f>
        <v>10200</v>
      </c>
      <c r="K127" s="285"/>
    </row>
    <row r="128" spans="3:14" ht="25.5">
      <c r="C128" s="50"/>
      <c r="D128" s="49">
        <v>4152</v>
      </c>
      <c r="E128" s="222" t="s">
        <v>71</v>
      </c>
      <c r="F128" s="223"/>
      <c r="G128" s="223"/>
      <c r="H128" s="223"/>
      <c r="I128" s="224"/>
      <c r="J128" s="275">
        <f>SUM(J223)</f>
        <v>3000</v>
      </c>
      <c r="K128" s="276"/>
    </row>
    <row r="129" spans="3:14" ht="25.5">
      <c r="C129" s="128"/>
      <c r="D129" s="51">
        <v>41531</v>
      </c>
      <c r="E129" s="232" t="s">
        <v>72</v>
      </c>
      <c r="F129" s="233"/>
      <c r="G129" s="233"/>
      <c r="H129" s="233"/>
      <c r="I129" s="234"/>
      <c r="J129" s="225">
        <f>SUM(J224)</f>
        <v>5700</v>
      </c>
      <c r="K129" s="226"/>
    </row>
    <row r="130" spans="3:14" ht="26.25" thickBot="1">
      <c r="C130" s="127"/>
      <c r="D130" s="53">
        <v>41532</v>
      </c>
      <c r="E130" s="332" t="s">
        <v>73</v>
      </c>
      <c r="F130" s="333"/>
      <c r="G130" s="333"/>
      <c r="H130" s="333"/>
      <c r="I130" s="334"/>
      <c r="J130" s="282">
        <f>SUM(J225)</f>
        <v>1500</v>
      </c>
      <c r="K130" s="283"/>
    </row>
    <row r="131" spans="3:14" ht="27" thickBot="1">
      <c r="C131" s="50">
        <v>417</v>
      </c>
      <c r="D131" s="235" t="s">
        <v>74</v>
      </c>
      <c r="E131" s="236"/>
      <c r="F131" s="236"/>
      <c r="G131" s="236"/>
      <c r="H131" s="236"/>
      <c r="I131" s="237"/>
      <c r="J131" s="284">
        <f>SUM(J132)</f>
        <v>25000</v>
      </c>
      <c r="K131" s="285"/>
    </row>
    <row r="132" spans="3:14" ht="26.25" thickBot="1">
      <c r="C132" s="48"/>
      <c r="D132" s="57">
        <v>4171</v>
      </c>
      <c r="E132" s="377" t="s">
        <v>75</v>
      </c>
      <c r="F132" s="378"/>
      <c r="G132" s="378"/>
      <c r="H132" s="378"/>
      <c r="I132" s="379"/>
      <c r="J132" s="277">
        <f>SUM(J302)</f>
        <v>25000</v>
      </c>
      <c r="K132" s="278"/>
    </row>
    <row r="133" spans="3:14" s="27" customFormat="1" ht="27" thickBot="1">
      <c r="C133" s="77">
        <v>418</v>
      </c>
      <c r="D133" s="417" t="s">
        <v>148</v>
      </c>
      <c r="E133" s="418"/>
      <c r="F133" s="418"/>
      <c r="G133" s="418"/>
      <c r="H133" s="418"/>
      <c r="I133" s="418"/>
      <c r="J133" s="284">
        <f>SUM(J134)</f>
        <v>30000</v>
      </c>
      <c r="K133" s="285"/>
      <c r="L133" s="2"/>
      <c r="M133" s="2"/>
      <c r="N133" s="2"/>
    </row>
    <row r="134" spans="3:14" s="27" customFormat="1" ht="26.25" thickBot="1">
      <c r="C134" s="48"/>
      <c r="D134" s="97">
        <v>41811</v>
      </c>
      <c r="E134" s="377" t="s">
        <v>149</v>
      </c>
      <c r="F134" s="378"/>
      <c r="G134" s="378"/>
      <c r="H134" s="378"/>
      <c r="I134" s="379"/>
      <c r="J134" s="277">
        <f>SUM(J400)</f>
        <v>30000</v>
      </c>
      <c r="K134" s="278"/>
      <c r="L134" s="2"/>
      <c r="M134" s="2"/>
      <c r="N134" s="2"/>
    </row>
    <row r="135" spans="3:14" ht="27" thickBot="1">
      <c r="C135" s="54">
        <v>419</v>
      </c>
      <c r="D135" s="235" t="s">
        <v>76</v>
      </c>
      <c r="E135" s="236"/>
      <c r="F135" s="236"/>
      <c r="G135" s="236"/>
      <c r="H135" s="236"/>
      <c r="I135" s="237"/>
      <c r="J135" s="284">
        <f>SUM(J136:K142)</f>
        <v>92000</v>
      </c>
      <c r="K135" s="285"/>
    </row>
    <row r="136" spans="3:14" ht="25.5">
      <c r="C136" s="131"/>
      <c r="D136" s="55">
        <v>4191</v>
      </c>
      <c r="E136" s="222" t="s">
        <v>77</v>
      </c>
      <c r="F136" s="223"/>
      <c r="G136" s="223"/>
      <c r="H136" s="223"/>
      <c r="I136" s="224"/>
      <c r="J136" s="275">
        <f>SUM(J227+J304+J350+J486)</f>
        <v>12500</v>
      </c>
      <c r="K136" s="276"/>
    </row>
    <row r="137" spans="3:14" s="27" customFormat="1" ht="25.5">
      <c r="C137" s="130"/>
      <c r="D137" s="49">
        <v>4192</v>
      </c>
      <c r="E137" s="232" t="s">
        <v>194</v>
      </c>
      <c r="F137" s="233"/>
      <c r="G137" s="233"/>
      <c r="H137" s="233"/>
      <c r="I137" s="234"/>
      <c r="J137" s="225">
        <f>J305</f>
        <v>40000</v>
      </c>
      <c r="K137" s="226"/>
      <c r="L137" s="2"/>
      <c r="M137" s="2"/>
      <c r="N137" s="2"/>
    </row>
    <row r="138" spans="3:14" ht="25.5">
      <c r="C138" s="130"/>
      <c r="D138" s="51">
        <v>4193</v>
      </c>
      <c r="E138" s="232" t="s">
        <v>78</v>
      </c>
      <c r="F138" s="233"/>
      <c r="G138" s="233"/>
      <c r="H138" s="233"/>
      <c r="I138" s="234"/>
      <c r="J138" s="225">
        <f>SUM(J309)</f>
        <v>20000</v>
      </c>
      <c r="K138" s="226"/>
    </row>
    <row r="139" spans="3:14" ht="25.5">
      <c r="C139" s="50"/>
      <c r="D139" s="51">
        <v>4194</v>
      </c>
      <c r="E139" s="232" t="s">
        <v>79</v>
      </c>
      <c r="F139" s="233"/>
      <c r="G139" s="233"/>
      <c r="H139" s="233"/>
      <c r="I139" s="234"/>
      <c r="J139" s="225">
        <f>SUM(J306)</f>
        <v>4000</v>
      </c>
      <c r="K139" s="226"/>
    </row>
    <row r="140" spans="3:14" ht="25.5">
      <c r="C140" s="129"/>
      <c r="D140" s="51">
        <v>4195</v>
      </c>
      <c r="E140" s="232" t="s">
        <v>80</v>
      </c>
      <c r="F140" s="233"/>
      <c r="G140" s="233"/>
      <c r="H140" s="233"/>
      <c r="I140" s="234"/>
      <c r="J140" s="225">
        <f>SUM(J307)</f>
        <v>5000</v>
      </c>
      <c r="K140" s="226"/>
    </row>
    <row r="141" spans="3:14" ht="25.5">
      <c r="C141" s="50"/>
      <c r="D141" s="51">
        <v>4196</v>
      </c>
      <c r="E141" s="232" t="s">
        <v>81</v>
      </c>
      <c r="F141" s="233"/>
      <c r="G141" s="233"/>
      <c r="H141" s="233"/>
      <c r="I141" s="234"/>
      <c r="J141" s="225">
        <f>SUM(J308+J487)</f>
        <v>5000</v>
      </c>
      <c r="K141" s="226"/>
    </row>
    <row r="142" spans="3:14" ht="27" customHeight="1" thickBot="1">
      <c r="C142" s="127"/>
      <c r="D142" s="53">
        <v>4199</v>
      </c>
      <c r="E142" s="332" t="s">
        <v>82</v>
      </c>
      <c r="F142" s="333"/>
      <c r="G142" s="333"/>
      <c r="H142" s="333"/>
      <c r="I142" s="334"/>
      <c r="J142" s="282">
        <f>SUM(J310)</f>
        <v>5500</v>
      </c>
      <c r="K142" s="283"/>
    </row>
    <row r="143" spans="3:14" ht="51.75" customHeight="1" thickBot="1">
      <c r="C143" s="58">
        <v>431</v>
      </c>
      <c r="D143" s="478" t="s">
        <v>12</v>
      </c>
      <c r="E143" s="479"/>
      <c r="F143" s="479"/>
      <c r="G143" s="479"/>
      <c r="H143" s="479"/>
      <c r="I143" s="480"/>
      <c r="J143" s="453">
        <f>SUM(J144:K152)</f>
        <v>414000</v>
      </c>
      <c r="K143" s="454"/>
    </row>
    <row r="144" spans="3:14" ht="25.5">
      <c r="C144" s="131"/>
      <c r="D144" s="55">
        <v>4313</v>
      </c>
      <c r="E144" s="222" t="s">
        <v>170</v>
      </c>
      <c r="F144" s="223"/>
      <c r="G144" s="223"/>
      <c r="H144" s="223"/>
      <c r="I144" s="224"/>
      <c r="J144" s="275">
        <f>SUM(J352)</f>
        <v>25000</v>
      </c>
      <c r="K144" s="276"/>
    </row>
    <row r="145" spans="3:16" s="27" customFormat="1" ht="25.5">
      <c r="C145" s="50"/>
      <c r="D145" s="49">
        <v>43131</v>
      </c>
      <c r="E145" s="232" t="s">
        <v>158</v>
      </c>
      <c r="F145" s="233"/>
      <c r="G145" s="233"/>
      <c r="H145" s="233"/>
      <c r="I145" s="234"/>
      <c r="J145" s="225">
        <f>SUM(J353)</f>
        <v>110000</v>
      </c>
      <c r="K145" s="226"/>
      <c r="L145" s="2"/>
      <c r="M145" s="2"/>
      <c r="N145" s="2"/>
    </row>
    <row r="146" spans="3:16" ht="25.5">
      <c r="C146" s="128"/>
      <c r="D146" s="51">
        <v>4314</v>
      </c>
      <c r="E146" s="232" t="s">
        <v>84</v>
      </c>
      <c r="F146" s="233"/>
      <c r="G146" s="233"/>
      <c r="H146" s="233"/>
      <c r="I146" s="234"/>
      <c r="J146" s="476">
        <f>SUM(J354+J489)</f>
        <v>12600</v>
      </c>
      <c r="K146" s="477"/>
    </row>
    <row r="147" spans="3:16" ht="25.5">
      <c r="C147" s="129"/>
      <c r="D147" s="51">
        <v>43141</v>
      </c>
      <c r="E147" s="232" t="s">
        <v>85</v>
      </c>
      <c r="F147" s="233"/>
      <c r="G147" s="233"/>
      <c r="H147" s="233"/>
      <c r="I147" s="234"/>
      <c r="J147" s="225">
        <f>SUM(J355)</f>
        <v>8400</v>
      </c>
      <c r="K147" s="226"/>
    </row>
    <row r="148" spans="3:16" ht="25.5">
      <c r="C148" s="130"/>
      <c r="D148" s="51">
        <v>4315</v>
      </c>
      <c r="E148" s="232" t="s">
        <v>171</v>
      </c>
      <c r="F148" s="233"/>
      <c r="G148" s="233"/>
      <c r="H148" s="233"/>
      <c r="I148" s="234"/>
      <c r="J148" s="228">
        <f>SUM(J312)</f>
        <v>57000</v>
      </c>
      <c r="K148" s="229"/>
    </row>
    <row r="149" spans="3:16" ht="25.5">
      <c r="C149" s="130"/>
      <c r="D149" s="51">
        <v>4316</v>
      </c>
      <c r="E149" s="232" t="s">
        <v>87</v>
      </c>
      <c r="F149" s="233"/>
      <c r="G149" s="233"/>
      <c r="H149" s="233"/>
      <c r="I149" s="234"/>
      <c r="J149" s="483">
        <f>SUM(J356)</f>
        <v>72000</v>
      </c>
      <c r="K149" s="484"/>
    </row>
    <row r="150" spans="3:16" ht="25.5">
      <c r="C150" s="130"/>
      <c r="D150" s="51">
        <v>4318</v>
      </c>
      <c r="E150" s="232" t="s">
        <v>88</v>
      </c>
      <c r="F150" s="233"/>
      <c r="G150" s="233"/>
      <c r="H150" s="233"/>
      <c r="I150" s="234"/>
      <c r="J150" s="483">
        <f>SUM(J229)</f>
        <v>11000</v>
      </c>
      <c r="K150" s="484"/>
    </row>
    <row r="151" spans="3:16" ht="25.5">
      <c r="C151" s="50"/>
      <c r="D151" s="51">
        <v>43181</v>
      </c>
      <c r="E151" s="232" t="s">
        <v>89</v>
      </c>
      <c r="F151" s="233"/>
      <c r="G151" s="233"/>
      <c r="H151" s="233"/>
      <c r="I151" s="234"/>
      <c r="J151" s="483">
        <f>SUM(J230+J253+J314+J357+J402)</f>
        <v>100000</v>
      </c>
      <c r="K151" s="484"/>
    </row>
    <row r="152" spans="3:16" ht="26.25" thickBot="1">
      <c r="C152" s="127"/>
      <c r="D152" s="51">
        <v>4319</v>
      </c>
      <c r="E152" s="332" t="s">
        <v>90</v>
      </c>
      <c r="F152" s="333"/>
      <c r="G152" s="333"/>
      <c r="H152" s="333"/>
      <c r="I152" s="334"/>
      <c r="J152" s="485">
        <f>SUM(J313+J358+J490)</f>
        <v>18000</v>
      </c>
      <c r="K152" s="486"/>
    </row>
    <row r="153" spans="3:16" s="27" customFormat="1" ht="27" thickBot="1">
      <c r="C153" s="54">
        <v>432</v>
      </c>
      <c r="D153" s="235" t="s">
        <v>143</v>
      </c>
      <c r="E153" s="236"/>
      <c r="F153" s="236"/>
      <c r="G153" s="236"/>
      <c r="H153" s="236"/>
      <c r="I153" s="237"/>
      <c r="J153" s="284">
        <f>SUM(J154,J155)</f>
        <v>175000</v>
      </c>
      <c r="K153" s="285"/>
      <c r="L153" s="2"/>
      <c r="M153" s="2"/>
      <c r="N153" s="2"/>
    </row>
    <row r="154" spans="3:16" s="27" customFormat="1" ht="25.5">
      <c r="C154" s="186"/>
      <c r="D154" s="202">
        <v>4325</v>
      </c>
      <c r="E154" s="222" t="s">
        <v>191</v>
      </c>
      <c r="F154" s="223"/>
      <c r="G154" s="223"/>
      <c r="H154" s="223"/>
      <c r="I154" s="224"/>
      <c r="J154" s="275">
        <f>SUM(J316)</f>
        <v>75000</v>
      </c>
      <c r="K154" s="276"/>
      <c r="L154" s="2"/>
      <c r="M154" s="2"/>
      <c r="N154" s="2"/>
      <c r="P154" s="106"/>
    </row>
    <row r="155" spans="3:16" s="27" customFormat="1" ht="26.25" thickBot="1">
      <c r="C155" s="74"/>
      <c r="D155" s="176">
        <v>4326</v>
      </c>
      <c r="E155" s="270" t="s">
        <v>144</v>
      </c>
      <c r="F155" s="271"/>
      <c r="G155" s="271"/>
      <c r="H155" s="271"/>
      <c r="I155" s="272"/>
      <c r="J155" s="273">
        <f>SUM(J317)</f>
        <v>100000</v>
      </c>
      <c r="K155" s="274"/>
      <c r="L155" s="2"/>
      <c r="M155" s="2"/>
      <c r="N155" s="2"/>
      <c r="P155" s="200"/>
    </row>
    <row r="156" spans="3:16" ht="27" thickBot="1">
      <c r="C156" s="54">
        <v>441</v>
      </c>
      <c r="D156" s="235" t="s">
        <v>91</v>
      </c>
      <c r="E156" s="236"/>
      <c r="F156" s="236"/>
      <c r="G156" s="236"/>
      <c r="H156" s="236"/>
      <c r="I156" s="237"/>
      <c r="J156" s="284">
        <f>SUM(J157:K161)</f>
        <v>2266344</v>
      </c>
      <c r="K156" s="285"/>
    </row>
    <row r="157" spans="3:16" ht="25.5">
      <c r="C157" s="48"/>
      <c r="D157" s="55">
        <v>4412</v>
      </c>
      <c r="E157" s="222" t="s">
        <v>92</v>
      </c>
      <c r="F157" s="223"/>
      <c r="G157" s="223"/>
      <c r="H157" s="223"/>
      <c r="I157" s="224"/>
      <c r="J157" s="275">
        <f>J319</f>
        <v>1545114</v>
      </c>
      <c r="K157" s="276"/>
    </row>
    <row r="158" spans="3:16" s="27" customFormat="1" ht="25.5">
      <c r="C158" s="50"/>
      <c r="D158" s="49">
        <v>4413</v>
      </c>
      <c r="E158" s="232" t="s">
        <v>181</v>
      </c>
      <c r="F158" s="233"/>
      <c r="G158" s="233"/>
      <c r="H158" s="233"/>
      <c r="I158" s="234"/>
      <c r="J158" s="225">
        <f>SUM(J320+J492)</f>
        <v>140000</v>
      </c>
      <c r="K158" s="226"/>
      <c r="L158" s="2"/>
      <c r="M158" s="2"/>
      <c r="N158" s="2"/>
    </row>
    <row r="159" spans="3:16" ht="25.5">
      <c r="C159" s="128"/>
      <c r="D159" s="51">
        <v>4415</v>
      </c>
      <c r="E159" s="232" t="s">
        <v>93</v>
      </c>
      <c r="F159" s="233"/>
      <c r="G159" s="233"/>
      <c r="H159" s="233"/>
      <c r="I159" s="234"/>
      <c r="J159" s="225">
        <f>SUM(J321+J493)</f>
        <v>0</v>
      </c>
      <c r="K159" s="226"/>
      <c r="N159" s="7"/>
    </row>
    <row r="160" spans="3:16" s="27" customFormat="1" ht="25.5">
      <c r="C160" s="129"/>
      <c r="D160" s="102">
        <v>4416</v>
      </c>
      <c r="E160" s="232" t="s">
        <v>155</v>
      </c>
      <c r="F160" s="233"/>
      <c r="G160" s="233"/>
      <c r="H160" s="233"/>
      <c r="I160" s="234"/>
      <c r="J160" s="225">
        <f>SUM(J322+J494)</f>
        <v>167000</v>
      </c>
      <c r="K160" s="226"/>
      <c r="L160" s="2"/>
      <c r="M160" s="2"/>
      <c r="N160" s="2"/>
    </row>
    <row r="161" spans="1:14" ht="26.25" thickBot="1">
      <c r="C161" s="127"/>
      <c r="D161" s="60">
        <v>4419</v>
      </c>
      <c r="E161" s="242" t="s">
        <v>94</v>
      </c>
      <c r="F161" s="243"/>
      <c r="G161" s="243"/>
      <c r="H161" s="243"/>
      <c r="I161" s="244"/>
      <c r="J161" s="230">
        <f>SUM(J323)</f>
        <v>414230</v>
      </c>
      <c r="K161" s="231"/>
    </row>
    <row r="162" spans="1:14" ht="27" thickBot="1">
      <c r="C162" s="54">
        <v>463</v>
      </c>
      <c r="D162" s="235" t="s">
        <v>95</v>
      </c>
      <c r="E162" s="236"/>
      <c r="F162" s="236"/>
      <c r="G162" s="236"/>
      <c r="H162" s="236"/>
      <c r="I162" s="237"/>
      <c r="J162" s="481">
        <f>SUM(J163)</f>
        <v>12000</v>
      </c>
      <c r="K162" s="482"/>
    </row>
    <row r="163" spans="1:14" ht="26.25" thickBot="1">
      <c r="C163" s="52"/>
      <c r="D163" s="189">
        <v>4630</v>
      </c>
      <c r="E163" s="335" t="s">
        <v>95</v>
      </c>
      <c r="F163" s="336"/>
      <c r="G163" s="336"/>
      <c r="H163" s="336"/>
      <c r="I163" s="337"/>
      <c r="J163" s="240">
        <f>SUM(J325)</f>
        <v>12000</v>
      </c>
      <c r="K163" s="241"/>
    </row>
    <row r="164" spans="1:14" ht="27" thickBot="1">
      <c r="C164" s="48">
        <v>47</v>
      </c>
      <c r="D164" s="235" t="s">
        <v>96</v>
      </c>
      <c r="E164" s="236"/>
      <c r="F164" s="236"/>
      <c r="G164" s="236"/>
      <c r="H164" s="236"/>
      <c r="I164" s="237"/>
      <c r="J164" s="481">
        <f>SUM(J165:K166)</f>
        <v>85000</v>
      </c>
      <c r="K164" s="482"/>
    </row>
    <row r="165" spans="1:14" ht="25.5">
      <c r="C165" s="48"/>
      <c r="D165" s="190">
        <v>4710</v>
      </c>
      <c r="E165" s="556" t="s">
        <v>97</v>
      </c>
      <c r="F165" s="557"/>
      <c r="G165" s="557"/>
      <c r="H165" s="557"/>
      <c r="I165" s="558"/>
      <c r="J165" s="217">
        <f>SUM(J327)</f>
        <v>80000</v>
      </c>
      <c r="K165" s="218"/>
    </row>
    <row r="166" spans="1:14" ht="26.25" thickBot="1">
      <c r="C166" s="127"/>
      <c r="D166" s="191">
        <v>4720</v>
      </c>
      <c r="E166" s="422" t="s">
        <v>98</v>
      </c>
      <c r="F166" s="423"/>
      <c r="G166" s="423"/>
      <c r="H166" s="423"/>
      <c r="I166" s="424"/>
      <c r="J166" s="230">
        <f>SUM(J328)</f>
        <v>5000</v>
      </c>
      <c r="K166" s="231"/>
    </row>
    <row r="167" spans="1:14" ht="33.75" thickBot="1">
      <c r="C167" s="61">
        <v>4</v>
      </c>
      <c r="D167" s="609" t="s">
        <v>99</v>
      </c>
      <c r="E167" s="610"/>
      <c r="F167" s="610"/>
      <c r="G167" s="610"/>
      <c r="H167" s="610"/>
      <c r="I167" s="611"/>
      <c r="J167" s="617">
        <f>SUM(J102,J108,J112,J117,J127,J131,J133,J135,J143,J153,J156,J162,J164)</f>
        <v>4483230</v>
      </c>
      <c r="K167" s="618"/>
      <c r="L167" s="193"/>
    </row>
    <row r="168" spans="1:14" ht="20.25">
      <c r="B168" s="144"/>
      <c r="C168" s="15"/>
      <c r="D168" s="22"/>
      <c r="E168" s="22"/>
      <c r="F168" s="22"/>
      <c r="G168" s="22"/>
      <c r="H168" s="22"/>
      <c r="I168" s="22"/>
      <c r="J168" s="10"/>
      <c r="K168" s="10"/>
    </row>
    <row r="169" spans="1:14" ht="25.5" customHeight="1">
      <c r="B169" s="62"/>
      <c r="C169" s="416" t="s">
        <v>100</v>
      </c>
      <c r="D169" s="416"/>
      <c r="E169" s="416"/>
      <c r="F169" s="416"/>
      <c r="G169" s="416"/>
      <c r="H169" s="416"/>
      <c r="I169" s="416"/>
      <c r="J169" s="416"/>
      <c r="K169" s="416"/>
      <c r="L169" s="63"/>
      <c r="M169" s="43"/>
      <c r="N169" s="110"/>
    </row>
    <row r="170" spans="1:14" ht="27.75" customHeight="1">
      <c r="B170" s="64"/>
      <c r="C170" s="213" t="s">
        <v>101</v>
      </c>
      <c r="D170" s="213"/>
      <c r="E170" s="213"/>
      <c r="F170" s="213"/>
      <c r="G170" s="213"/>
      <c r="H170" s="213"/>
      <c r="I170" s="213"/>
      <c r="J170" s="213"/>
      <c r="K170" s="213"/>
      <c r="L170" s="64"/>
      <c r="M170" s="64"/>
      <c r="N170" s="64"/>
    </row>
    <row r="171" spans="1:14" ht="45" customHeight="1">
      <c r="B171" s="44"/>
      <c r="C171" s="213" t="s">
        <v>102</v>
      </c>
      <c r="D171" s="213"/>
      <c r="E171" s="213"/>
      <c r="F171" s="213"/>
      <c r="G171" s="213"/>
      <c r="H171" s="213"/>
      <c r="I171" s="213"/>
      <c r="J171" s="213"/>
      <c r="K171" s="213"/>
      <c r="L171" s="44"/>
      <c r="M171" s="44"/>
      <c r="N171" s="44"/>
    </row>
    <row r="172" spans="1:14" ht="24.75" customHeight="1">
      <c r="A172" s="41" t="s">
        <v>103</v>
      </c>
      <c r="C172" s="216" t="s">
        <v>103</v>
      </c>
      <c r="D172" s="216"/>
      <c r="E172" s="216"/>
      <c r="F172" s="216"/>
      <c r="G172" s="216"/>
      <c r="H172" s="216"/>
      <c r="I172" s="216"/>
      <c r="J172" s="216"/>
      <c r="K172" s="216"/>
      <c r="L172" s="65"/>
      <c r="M172" s="65"/>
      <c r="N172" s="65"/>
    </row>
    <row r="173" spans="1:14" ht="57.75" customHeight="1">
      <c r="B173" s="44"/>
      <c r="C173" s="213" t="s">
        <v>104</v>
      </c>
      <c r="D173" s="213"/>
      <c r="E173" s="213"/>
      <c r="F173" s="213"/>
      <c r="G173" s="213"/>
      <c r="H173" s="213"/>
      <c r="I173" s="213"/>
      <c r="J173" s="213"/>
      <c r="K173" s="213"/>
      <c r="L173" s="44"/>
      <c r="M173" s="44"/>
      <c r="N173" s="44"/>
    </row>
    <row r="174" spans="1:14" ht="39" customHeight="1">
      <c r="C174" s="216" t="s">
        <v>105</v>
      </c>
      <c r="D174" s="216"/>
      <c r="E174" s="216"/>
      <c r="F174" s="216"/>
      <c r="G174" s="216"/>
      <c r="H174" s="216"/>
      <c r="I174" s="216"/>
      <c r="J174" s="216"/>
      <c r="K174" s="216"/>
      <c r="L174" s="43"/>
    </row>
    <row r="175" spans="1:14" ht="54.75" customHeight="1">
      <c r="B175" s="29"/>
      <c r="C175" s="213" t="s">
        <v>106</v>
      </c>
      <c r="D175" s="213"/>
      <c r="E175" s="213"/>
      <c r="F175" s="213"/>
      <c r="G175" s="213"/>
      <c r="H175" s="213"/>
      <c r="I175" s="213"/>
      <c r="J175" s="213"/>
      <c r="K175" s="213"/>
      <c r="L175" s="44"/>
      <c r="M175" s="29"/>
      <c r="N175" s="29"/>
    </row>
    <row r="176" spans="1:14" ht="64.5" customHeight="1">
      <c r="B176" s="29"/>
      <c r="C176" s="213" t="s">
        <v>107</v>
      </c>
      <c r="D176" s="213"/>
      <c r="E176" s="213"/>
      <c r="F176" s="213"/>
      <c r="G176" s="213"/>
      <c r="H176" s="213"/>
      <c r="I176" s="213"/>
      <c r="J176" s="213"/>
      <c r="K176" s="213"/>
      <c r="L176" s="44"/>
      <c r="M176" s="42"/>
      <c r="N176" s="42"/>
    </row>
    <row r="177" spans="2:14" s="27" customFormat="1" ht="127.5" customHeight="1">
      <c r="B177" s="29"/>
      <c r="C177" s="552" t="s">
        <v>146</v>
      </c>
      <c r="D177" s="552"/>
      <c r="E177" s="552"/>
      <c r="F177" s="552"/>
      <c r="G177" s="552"/>
      <c r="H177" s="552"/>
      <c r="I177" s="552"/>
      <c r="J177" s="552"/>
      <c r="K177" s="552"/>
      <c r="L177" s="98"/>
      <c r="M177" s="29"/>
      <c r="N177" s="29"/>
    </row>
    <row r="178" spans="2:14" ht="111.75" customHeight="1">
      <c r="B178" s="29"/>
      <c r="C178" s="213" t="s">
        <v>147</v>
      </c>
      <c r="D178" s="213"/>
      <c r="E178" s="213"/>
      <c r="F178" s="213"/>
      <c r="G178" s="213"/>
      <c r="H178" s="213"/>
      <c r="I178" s="213"/>
      <c r="J178" s="213"/>
      <c r="K178" s="213"/>
      <c r="L178" s="44"/>
      <c r="M178" s="29"/>
      <c r="N178" s="29"/>
    </row>
    <row r="179" spans="2:14" ht="27" customHeight="1">
      <c r="C179" s="551" t="s">
        <v>108</v>
      </c>
      <c r="D179" s="551"/>
      <c r="E179" s="551"/>
      <c r="F179" s="551"/>
      <c r="G179" s="551"/>
      <c r="H179" s="551"/>
      <c r="I179" s="551"/>
      <c r="J179" s="551"/>
      <c r="K179" s="551"/>
      <c r="L179" s="43"/>
    </row>
    <row r="180" spans="2:14" ht="89.25" customHeight="1">
      <c r="B180" s="29"/>
      <c r="C180" s="213" t="s">
        <v>109</v>
      </c>
      <c r="D180" s="213"/>
      <c r="E180" s="213"/>
      <c r="F180" s="213"/>
      <c r="G180" s="213"/>
      <c r="H180" s="213"/>
      <c r="I180" s="213"/>
      <c r="J180" s="213"/>
      <c r="K180" s="213"/>
      <c r="L180" s="44"/>
      <c r="M180" s="29"/>
      <c r="N180" s="29"/>
    </row>
    <row r="181" spans="2:14" ht="29.25" customHeight="1">
      <c r="C181" s="216" t="s">
        <v>110</v>
      </c>
      <c r="D181" s="216"/>
      <c r="E181" s="216"/>
      <c r="F181" s="216"/>
      <c r="G181" s="216"/>
      <c r="H181" s="216"/>
      <c r="I181" s="216"/>
      <c r="J181" s="216"/>
      <c r="K181" s="216"/>
      <c r="L181" s="43"/>
    </row>
    <row r="182" spans="2:14" ht="51.75" customHeight="1">
      <c r="B182" s="30"/>
      <c r="C182" s="533" t="s">
        <v>111</v>
      </c>
      <c r="D182" s="533"/>
      <c r="E182" s="533"/>
      <c r="F182" s="533"/>
      <c r="G182" s="533"/>
      <c r="H182" s="533"/>
      <c r="I182" s="533"/>
      <c r="J182" s="533"/>
      <c r="K182" s="533"/>
      <c r="L182" s="66"/>
      <c r="M182" s="30"/>
      <c r="N182" s="30"/>
    </row>
    <row r="183" spans="2:14" ht="35.25" customHeight="1">
      <c r="C183" s="216" t="s">
        <v>112</v>
      </c>
      <c r="D183" s="216"/>
      <c r="E183" s="216"/>
      <c r="F183" s="216"/>
      <c r="G183" s="216"/>
      <c r="H183" s="216"/>
      <c r="I183" s="216"/>
      <c r="J183" s="216"/>
      <c r="K183" s="216"/>
      <c r="L183" s="43"/>
    </row>
    <row r="184" spans="2:14" ht="72" customHeight="1">
      <c r="B184" s="29"/>
      <c r="C184" s="213" t="s">
        <v>113</v>
      </c>
      <c r="D184" s="213"/>
      <c r="E184" s="213"/>
      <c r="F184" s="213"/>
      <c r="G184" s="213"/>
      <c r="H184" s="213"/>
      <c r="I184" s="213"/>
      <c r="J184" s="213"/>
      <c r="K184" s="213"/>
      <c r="L184" s="44"/>
      <c r="M184" s="29"/>
      <c r="N184" s="29"/>
    </row>
    <row r="185" spans="2:14" ht="74.25" customHeight="1">
      <c r="B185" s="29"/>
      <c r="C185" s="213" t="s">
        <v>114</v>
      </c>
      <c r="D185" s="213"/>
      <c r="E185" s="213"/>
      <c r="F185" s="213"/>
      <c r="G185" s="213"/>
      <c r="H185" s="213"/>
      <c r="I185" s="213"/>
      <c r="J185" s="213"/>
      <c r="K185" s="213"/>
      <c r="L185" s="44"/>
      <c r="M185" s="29"/>
      <c r="N185" s="29"/>
    </row>
    <row r="186" spans="2:14" ht="31.5" customHeight="1">
      <c r="C186" s="216" t="s">
        <v>115</v>
      </c>
      <c r="D186" s="216"/>
      <c r="E186" s="216"/>
      <c r="F186" s="216"/>
      <c r="G186" s="216"/>
      <c r="H186" s="216"/>
      <c r="I186" s="216"/>
      <c r="J186" s="216"/>
      <c r="K186" s="216"/>
      <c r="L186" s="43"/>
    </row>
    <row r="187" spans="2:14" ht="65.25" customHeight="1">
      <c r="B187" s="29"/>
      <c r="C187" s="213" t="s">
        <v>116</v>
      </c>
      <c r="D187" s="213"/>
      <c r="E187" s="213"/>
      <c r="F187" s="213"/>
      <c r="G187" s="213"/>
      <c r="H187" s="213"/>
      <c r="I187" s="213"/>
      <c r="J187" s="213"/>
      <c r="K187" s="213"/>
      <c r="L187" s="44"/>
      <c r="M187" s="29"/>
      <c r="N187" s="29"/>
    </row>
    <row r="188" spans="2:14" ht="26.25" customHeight="1">
      <c r="C188" s="216" t="s">
        <v>117</v>
      </c>
      <c r="D188" s="216"/>
      <c r="E188" s="216"/>
      <c r="F188" s="216"/>
      <c r="G188" s="216"/>
      <c r="H188" s="216"/>
      <c r="I188" s="216"/>
      <c r="J188" s="216"/>
      <c r="K188" s="216"/>
      <c r="L188" s="43"/>
    </row>
    <row r="189" spans="2:14" ht="26.25" customHeight="1">
      <c r="C189" s="213" t="s">
        <v>118</v>
      </c>
      <c r="D189" s="213"/>
      <c r="E189" s="213"/>
      <c r="F189" s="213"/>
      <c r="G189" s="213"/>
      <c r="H189" s="213"/>
      <c r="I189" s="213"/>
      <c r="J189" s="213"/>
      <c r="K189" s="213"/>
      <c r="L189" s="43"/>
    </row>
    <row r="190" spans="2:14" s="27" customFormat="1" ht="26.25" customHeight="1">
      <c r="C190" s="216" t="s">
        <v>119</v>
      </c>
      <c r="D190" s="216"/>
      <c r="E190" s="216"/>
      <c r="F190" s="216"/>
      <c r="G190" s="216"/>
      <c r="H190" s="216"/>
      <c r="I190" s="216"/>
      <c r="J190" s="216"/>
      <c r="K190" s="216"/>
      <c r="L190" s="43"/>
      <c r="M190" s="2"/>
      <c r="N190" s="2"/>
    </row>
    <row r="191" spans="2:14" s="27" customFormat="1" ht="99.75" customHeight="1">
      <c r="C191" s="213" t="s">
        <v>187</v>
      </c>
      <c r="D191" s="213"/>
      <c r="E191" s="213"/>
      <c r="F191" s="213"/>
      <c r="G191" s="213"/>
      <c r="H191" s="213"/>
      <c r="I191" s="213"/>
      <c r="J191" s="213"/>
      <c r="K191" s="213"/>
      <c r="L191" s="43"/>
      <c r="M191" s="2"/>
      <c r="N191" s="2"/>
    </row>
    <row r="192" spans="2:14" ht="28.5" customHeight="1">
      <c r="C192" s="216" t="s">
        <v>122</v>
      </c>
      <c r="D192" s="216"/>
      <c r="E192" s="216"/>
      <c r="F192" s="216"/>
      <c r="G192" s="216"/>
      <c r="H192" s="216"/>
      <c r="I192" s="216"/>
      <c r="J192" s="216"/>
      <c r="K192" s="216"/>
      <c r="L192" s="43"/>
    </row>
    <row r="193" spans="3:14" ht="57" customHeight="1">
      <c r="C193" s="213" t="s">
        <v>120</v>
      </c>
      <c r="D193" s="213"/>
      <c r="E193" s="213"/>
      <c r="F193" s="213"/>
      <c r="G193" s="213"/>
      <c r="H193" s="213"/>
      <c r="I193" s="213"/>
      <c r="J193" s="213"/>
      <c r="K193" s="213"/>
      <c r="L193" s="43"/>
    </row>
    <row r="194" spans="3:14" ht="60.75" customHeight="1">
      <c r="C194" s="213" t="s">
        <v>121</v>
      </c>
      <c r="D194" s="213"/>
      <c r="E194" s="213"/>
      <c r="F194" s="213"/>
      <c r="G194" s="213"/>
      <c r="H194" s="213"/>
      <c r="I194" s="213"/>
      <c r="J194" s="213"/>
      <c r="K194" s="213"/>
      <c r="L194" s="43"/>
    </row>
    <row r="195" spans="3:14" ht="31.5" customHeight="1">
      <c r="C195" s="216" t="s">
        <v>123</v>
      </c>
      <c r="D195" s="216"/>
      <c r="E195" s="216"/>
      <c r="F195" s="216"/>
      <c r="G195" s="216"/>
      <c r="H195" s="216"/>
      <c r="I195" s="216"/>
      <c r="J195" s="216"/>
      <c r="K195" s="216"/>
      <c r="L195" s="43"/>
    </row>
    <row r="196" spans="3:14" ht="64.5" customHeight="1">
      <c r="C196" s="213" t="s">
        <v>172</v>
      </c>
      <c r="D196" s="213"/>
      <c r="E196" s="213"/>
      <c r="F196" s="213"/>
      <c r="G196" s="213"/>
      <c r="H196" s="213"/>
      <c r="I196" s="213"/>
      <c r="J196" s="213"/>
      <c r="K196" s="213"/>
      <c r="L196" s="43"/>
    </row>
    <row r="197" spans="3:14" ht="30.75" customHeight="1">
      <c r="C197" s="216" t="s">
        <v>125</v>
      </c>
      <c r="D197" s="216"/>
      <c r="E197" s="216"/>
      <c r="F197" s="216"/>
      <c r="G197" s="216"/>
      <c r="H197" s="216"/>
      <c r="I197" s="216"/>
      <c r="J197" s="216"/>
      <c r="K197" s="216"/>
      <c r="L197" s="67"/>
      <c r="M197" s="11"/>
    </row>
    <row r="198" spans="3:14" ht="64.5" customHeight="1">
      <c r="C198" s="227" t="s">
        <v>124</v>
      </c>
      <c r="D198" s="227"/>
      <c r="E198" s="227"/>
      <c r="F198" s="227"/>
      <c r="G198" s="227"/>
      <c r="H198" s="227"/>
      <c r="I198" s="227"/>
      <c r="J198" s="227"/>
      <c r="K198" s="227"/>
      <c r="L198" s="67"/>
      <c r="M198" s="11"/>
    </row>
    <row r="199" spans="3:14" ht="31.5" customHeight="1">
      <c r="C199" s="216" t="s">
        <v>127</v>
      </c>
      <c r="D199" s="216"/>
      <c r="E199" s="216"/>
      <c r="F199" s="216"/>
      <c r="G199" s="216"/>
      <c r="H199" s="216"/>
      <c r="I199" s="216"/>
      <c r="J199" s="216"/>
      <c r="K199" s="216"/>
      <c r="L199" s="67"/>
      <c r="M199" s="11"/>
    </row>
    <row r="200" spans="3:14" ht="81" customHeight="1">
      <c r="C200" s="213" t="s">
        <v>126</v>
      </c>
      <c r="D200" s="213"/>
      <c r="E200" s="213"/>
      <c r="F200" s="213"/>
      <c r="G200" s="213"/>
      <c r="H200" s="213"/>
      <c r="I200" s="213"/>
      <c r="J200" s="213"/>
      <c r="K200" s="213"/>
      <c r="L200" s="67"/>
      <c r="M200" s="11"/>
    </row>
    <row r="201" spans="3:14" ht="75.75" customHeight="1">
      <c r="C201" s="213" t="s">
        <v>188</v>
      </c>
      <c r="D201" s="213"/>
      <c r="E201" s="213"/>
      <c r="F201" s="213"/>
      <c r="G201" s="213"/>
      <c r="H201" s="213"/>
      <c r="I201" s="213"/>
      <c r="J201" s="213"/>
      <c r="K201" s="213"/>
      <c r="L201" s="99"/>
      <c r="M201" s="11"/>
    </row>
    <row r="202" spans="3:14" ht="27" customHeight="1">
      <c r="C202" s="216" t="s">
        <v>141</v>
      </c>
      <c r="D202" s="216"/>
      <c r="E202" s="216"/>
      <c r="F202" s="216"/>
      <c r="G202" s="216"/>
      <c r="H202" s="216"/>
      <c r="I202" s="216"/>
      <c r="J202" s="216"/>
      <c r="K202" s="216"/>
      <c r="L202" s="99"/>
      <c r="M202" s="11"/>
    </row>
    <row r="203" spans="3:14" ht="59.25" customHeight="1" thickBot="1">
      <c r="C203" s="612" t="s">
        <v>197</v>
      </c>
      <c r="D203" s="612"/>
      <c r="E203" s="612"/>
      <c r="F203" s="612"/>
      <c r="G203" s="612"/>
      <c r="H203" s="612"/>
      <c r="I203" s="612"/>
      <c r="J203" s="612"/>
      <c r="K203" s="612"/>
      <c r="L203" s="68"/>
      <c r="M203" s="24"/>
    </row>
    <row r="204" spans="3:14" ht="51">
      <c r="C204" s="109" t="s">
        <v>47</v>
      </c>
      <c r="D204" s="69" t="s">
        <v>47</v>
      </c>
      <c r="E204" s="219" t="s">
        <v>21</v>
      </c>
      <c r="F204" s="220"/>
      <c r="G204" s="220"/>
      <c r="H204" s="220"/>
      <c r="I204" s="221"/>
      <c r="J204" s="219" t="s">
        <v>159</v>
      </c>
      <c r="K204" s="294"/>
      <c r="L204" s="12"/>
      <c r="M204" s="32"/>
      <c r="N204" s="4"/>
    </row>
    <row r="205" spans="3:14" ht="27" thickBot="1">
      <c r="C205" s="181"/>
      <c r="D205" s="553" t="s">
        <v>128</v>
      </c>
      <c r="E205" s="554"/>
      <c r="F205" s="554"/>
      <c r="G205" s="554"/>
      <c r="H205" s="554"/>
      <c r="I205" s="555"/>
      <c r="J205" s="214"/>
      <c r="K205" s="215"/>
      <c r="L205" s="103"/>
      <c r="M205" s="32"/>
    </row>
    <row r="206" spans="3:14" ht="27" thickBot="1">
      <c r="C206" s="70">
        <v>411</v>
      </c>
      <c r="D206" s="361" t="s">
        <v>48</v>
      </c>
      <c r="E206" s="362"/>
      <c r="F206" s="362"/>
      <c r="G206" s="362"/>
      <c r="H206" s="362"/>
      <c r="I206" s="362"/>
      <c r="J206" s="396">
        <f>SUM(J207:K211)</f>
        <v>224900</v>
      </c>
      <c r="K206" s="285"/>
      <c r="L206" s="4"/>
      <c r="M206" s="4"/>
    </row>
    <row r="207" spans="3:14" ht="25.5">
      <c r="C207" s="71"/>
      <c r="D207" s="72">
        <v>4111</v>
      </c>
      <c r="E207" s="222" t="s">
        <v>49</v>
      </c>
      <c r="F207" s="223"/>
      <c r="G207" s="223"/>
      <c r="H207" s="223"/>
      <c r="I207" s="224"/>
      <c r="J207" s="217">
        <v>129000</v>
      </c>
      <c r="K207" s="218"/>
      <c r="L207" s="389"/>
      <c r="M207" s="390"/>
    </row>
    <row r="208" spans="3:14" ht="25.5">
      <c r="C208" s="120"/>
      <c r="D208" s="73">
        <v>4112</v>
      </c>
      <c r="E208" s="232" t="s">
        <v>50</v>
      </c>
      <c r="F208" s="233"/>
      <c r="G208" s="233"/>
      <c r="H208" s="233"/>
      <c r="I208" s="234"/>
      <c r="J208" s="228">
        <v>18650</v>
      </c>
      <c r="K208" s="229"/>
      <c r="L208" s="389"/>
      <c r="M208" s="391"/>
    </row>
    <row r="209" spans="3:14" ht="25.5">
      <c r="C209" s="119"/>
      <c r="D209" s="73">
        <v>4113</v>
      </c>
      <c r="E209" s="232" t="s">
        <v>51</v>
      </c>
      <c r="F209" s="233"/>
      <c r="G209" s="233"/>
      <c r="H209" s="233"/>
      <c r="I209" s="234"/>
      <c r="J209" s="228">
        <v>50500</v>
      </c>
      <c r="K209" s="229"/>
      <c r="L209" s="389"/>
      <c r="M209" s="391"/>
    </row>
    <row r="210" spans="3:14" ht="25.5">
      <c r="C210" s="120"/>
      <c r="D210" s="73">
        <v>4114</v>
      </c>
      <c r="E210" s="232" t="s">
        <v>52</v>
      </c>
      <c r="F210" s="233"/>
      <c r="G210" s="233"/>
      <c r="H210" s="233"/>
      <c r="I210" s="234"/>
      <c r="J210" s="228">
        <v>23950</v>
      </c>
      <c r="K210" s="229"/>
      <c r="L210" s="389"/>
      <c r="M210" s="391"/>
    </row>
    <row r="211" spans="3:14" ht="26.25" thickBot="1">
      <c r="C211" s="121"/>
      <c r="D211" s="75">
        <v>4115</v>
      </c>
      <c r="E211" s="332" t="s">
        <v>53</v>
      </c>
      <c r="F211" s="333"/>
      <c r="G211" s="333"/>
      <c r="H211" s="333"/>
      <c r="I211" s="334"/>
      <c r="J211" s="230">
        <v>2800</v>
      </c>
      <c r="K211" s="231"/>
      <c r="L211" s="389"/>
      <c r="M211" s="391"/>
    </row>
    <row r="212" spans="3:14" ht="27" thickBot="1">
      <c r="C212" s="47">
        <v>412</v>
      </c>
      <c r="D212" s="302" t="s">
        <v>54</v>
      </c>
      <c r="E212" s="295"/>
      <c r="F212" s="295"/>
      <c r="G212" s="295"/>
      <c r="H212" s="295"/>
      <c r="I212" s="296"/>
      <c r="J212" s="284">
        <f>SUM(J213:K214)</f>
        <v>4100</v>
      </c>
      <c r="K212" s="285"/>
      <c r="L212" s="7"/>
      <c r="M212" s="7"/>
    </row>
    <row r="213" spans="3:14" ht="25.5">
      <c r="C213" s="123"/>
      <c r="D213" s="72">
        <v>4123</v>
      </c>
      <c r="E213" s="222" t="s">
        <v>55</v>
      </c>
      <c r="F213" s="223"/>
      <c r="G213" s="223"/>
      <c r="H213" s="223"/>
      <c r="I213" s="224"/>
      <c r="J213" s="275">
        <v>0</v>
      </c>
      <c r="K213" s="276"/>
      <c r="L213" s="13"/>
      <c r="M213" s="13"/>
    </row>
    <row r="214" spans="3:14" ht="26.25" thickBot="1">
      <c r="C214" s="71"/>
      <c r="D214" s="76">
        <v>4127</v>
      </c>
      <c r="E214" s="332" t="s">
        <v>57</v>
      </c>
      <c r="F214" s="333"/>
      <c r="G214" s="333"/>
      <c r="H214" s="333"/>
      <c r="I214" s="334"/>
      <c r="J214" s="282">
        <v>4100</v>
      </c>
      <c r="K214" s="283"/>
    </row>
    <row r="215" spans="3:14" ht="27" thickBot="1">
      <c r="C215" s="47">
        <v>413</v>
      </c>
      <c r="D215" s="302" t="s">
        <v>58</v>
      </c>
      <c r="E215" s="295"/>
      <c r="F215" s="295"/>
      <c r="G215" s="295"/>
      <c r="H215" s="295"/>
      <c r="I215" s="296"/>
      <c r="J215" s="284">
        <f>SUM(J216)</f>
        <v>7000</v>
      </c>
      <c r="K215" s="285"/>
    </row>
    <row r="216" spans="3:14" ht="26.25" thickBot="1">
      <c r="C216" s="74"/>
      <c r="D216" s="75">
        <v>4135</v>
      </c>
      <c r="E216" s="322" t="s">
        <v>61</v>
      </c>
      <c r="F216" s="323"/>
      <c r="G216" s="323"/>
      <c r="H216" s="323"/>
      <c r="I216" s="324"/>
      <c r="J216" s="277">
        <v>7000</v>
      </c>
      <c r="K216" s="278"/>
    </row>
    <row r="217" spans="3:14" ht="27" thickBot="1">
      <c r="C217" s="70">
        <v>414</v>
      </c>
      <c r="D217" s="295" t="s">
        <v>62</v>
      </c>
      <c r="E217" s="295"/>
      <c r="F217" s="295"/>
      <c r="G217" s="295"/>
      <c r="H217" s="295"/>
      <c r="I217" s="296"/>
      <c r="J217" s="284">
        <f>SUM(J218:K221)</f>
        <v>63100</v>
      </c>
      <c r="K217" s="285"/>
    </row>
    <row r="218" spans="3:14" ht="25.5">
      <c r="C218" s="71"/>
      <c r="D218" s="72">
        <v>4141</v>
      </c>
      <c r="E218" s="297" t="s">
        <v>63</v>
      </c>
      <c r="F218" s="298"/>
      <c r="G218" s="298"/>
      <c r="H218" s="298"/>
      <c r="I218" s="299"/>
      <c r="J218" s="275">
        <v>5000</v>
      </c>
      <c r="K218" s="276"/>
    </row>
    <row r="219" spans="3:14" ht="25.5">
      <c r="C219" s="119"/>
      <c r="D219" s="73">
        <v>4142</v>
      </c>
      <c r="E219" s="288" t="s">
        <v>64</v>
      </c>
      <c r="F219" s="289"/>
      <c r="G219" s="289"/>
      <c r="H219" s="289"/>
      <c r="I219" s="290"/>
      <c r="J219" s="225">
        <v>8000</v>
      </c>
      <c r="K219" s="226"/>
    </row>
    <row r="220" spans="3:14" ht="25.5">
      <c r="C220" s="119"/>
      <c r="D220" s="73">
        <v>4148</v>
      </c>
      <c r="E220" s="288" t="s">
        <v>68</v>
      </c>
      <c r="F220" s="289"/>
      <c r="G220" s="289"/>
      <c r="H220" s="289"/>
      <c r="I220" s="290"/>
      <c r="J220" s="225">
        <v>3100</v>
      </c>
      <c r="K220" s="226"/>
    </row>
    <row r="221" spans="3:14" s="27" customFormat="1" ht="26.25" thickBot="1">
      <c r="C221" s="121"/>
      <c r="D221" s="100">
        <v>4149</v>
      </c>
      <c r="E221" s="279" t="s">
        <v>69</v>
      </c>
      <c r="F221" s="280"/>
      <c r="G221" s="280"/>
      <c r="H221" s="280"/>
      <c r="I221" s="281"/>
      <c r="J221" s="282">
        <v>47000</v>
      </c>
      <c r="K221" s="283"/>
      <c r="L221" s="2"/>
      <c r="M221" s="2"/>
      <c r="N221" s="2"/>
    </row>
    <row r="222" spans="3:14" ht="27" thickBot="1">
      <c r="C222" s="47">
        <v>415</v>
      </c>
      <c r="D222" s="302" t="s">
        <v>70</v>
      </c>
      <c r="E222" s="295"/>
      <c r="F222" s="295"/>
      <c r="G222" s="295"/>
      <c r="H222" s="295"/>
      <c r="I222" s="296"/>
      <c r="J222" s="284">
        <f>SUM(J223:K225)</f>
        <v>10200</v>
      </c>
      <c r="K222" s="285"/>
    </row>
    <row r="223" spans="3:14" ht="25.5">
      <c r="C223" s="123"/>
      <c r="D223" s="168">
        <v>4152</v>
      </c>
      <c r="E223" s="297" t="s">
        <v>71</v>
      </c>
      <c r="F223" s="298"/>
      <c r="G223" s="298"/>
      <c r="H223" s="298"/>
      <c r="I223" s="299"/>
      <c r="J223" s="275">
        <v>3000</v>
      </c>
      <c r="K223" s="276"/>
    </row>
    <row r="224" spans="3:14" ht="25.5">
      <c r="C224" s="118"/>
      <c r="D224" s="170">
        <v>41531</v>
      </c>
      <c r="E224" s="288" t="s">
        <v>72</v>
      </c>
      <c r="F224" s="289"/>
      <c r="G224" s="289"/>
      <c r="H224" s="289"/>
      <c r="I224" s="290"/>
      <c r="J224" s="225">
        <v>5700</v>
      </c>
      <c r="K224" s="226"/>
    </row>
    <row r="225" spans="3:13" ht="26.25" thickBot="1">
      <c r="C225" s="74"/>
      <c r="D225" s="177">
        <v>41532</v>
      </c>
      <c r="E225" s="279" t="s">
        <v>73</v>
      </c>
      <c r="F225" s="280"/>
      <c r="G225" s="280"/>
      <c r="H225" s="280"/>
      <c r="I225" s="281"/>
      <c r="J225" s="282">
        <v>1500</v>
      </c>
      <c r="K225" s="283"/>
    </row>
    <row r="226" spans="3:13" ht="27" thickBot="1">
      <c r="C226" s="71">
        <v>419</v>
      </c>
      <c r="D226" s="291" t="s">
        <v>76</v>
      </c>
      <c r="E226" s="292"/>
      <c r="F226" s="292"/>
      <c r="G226" s="292"/>
      <c r="H226" s="292"/>
      <c r="I226" s="293"/>
      <c r="J226" s="284">
        <f>SUM(J227)</f>
        <v>2500</v>
      </c>
      <c r="K226" s="285"/>
    </row>
    <row r="227" spans="3:13" ht="26.25" thickBot="1">
      <c r="C227" s="77"/>
      <c r="D227" s="175">
        <v>4191</v>
      </c>
      <c r="E227" s="322" t="s">
        <v>77</v>
      </c>
      <c r="F227" s="323"/>
      <c r="G227" s="323"/>
      <c r="H227" s="323"/>
      <c r="I227" s="324"/>
      <c r="J227" s="277">
        <v>2500</v>
      </c>
      <c r="K227" s="278"/>
    </row>
    <row r="228" spans="3:13" ht="45.75" customHeight="1" thickBot="1">
      <c r="C228" s="47">
        <v>431</v>
      </c>
      <c r="D228" s="339" t="s">
        <v>12</v>
      </c>
      <c r="E228" s="340"/>
      <c r="F228" s="340"/>
      <c r="G228" s="340"/>
      <c r="H228" s="340"/>
      <c r="I228" s="341"/>
      <c r="J228" s="453">
        <f>SUM(J229:K230)</f>
        <v>16000</v>
      </c>
      <c r="K228" s="454"/>
    </row>
    <row r="229" spans="3:13" ht="25.5">
      <c r="C229" s="120"/>
      <c r="D229" s="168">
        <v>4318</v>
      </c>
      <c r="E229" s="288" t="s">
        <v>88</v>
      </c>
      <c r="F229" s="289"/>
      <c r="G229" s="289"/>
      <c r="H229" s="289"/>
      <c r="I229" s="290"/>
      <c r="J229" s="225">
        <v>11000</v>
      </c>
      <c r="K229" s="226"/>
    </row>
    <row r="230" spans="3:13" ht="26.25" thickBot="1">
      <c r="C230" s="71"/>
      <c r="D230" s="170">
        <v>43181</v>
      </c>
      <c r="E230" s="288" t="s">
        <v>89</v>
      </c>
      <c r="F230" s="289"/>
      <c r="G230" s="289"/>
      <c r="H230" s="289"/>
      <c r="I230" s="290"/>
      <c r="J230" s="282">
        <v>5000</v>
      </c>
      <c r="K230" s="283"/>
    </row>
    <row r="231" spans="3:13" ht="27" thickBot="1">
      <c r="C231" s="78">
        <v>4</v>
      </c>
      <c r="D231" s="344" t="s">
        <v>99</v>
      </c>
      <c r="E231" s="345"/>
      <c r="F231" s="345"/>
      <c r="G231" s="345"/>
      <c r="H231" s="345"/>
      <c r="I231" s="346"/>
      <c r="J231" s="613">
        <f>SUM(J206,J212,J215,J217,J222,J228,J226)</f>
        <v>327800</v>
      </c>
      <c r="K231" s="614"/>
      <c r="L231" s="14"/>
      <c r="M231" s="14"/>
    </row>
    <row r="232" spans="3:13" ht="15.75" thickBot="1"/>
    <row r="233" spans="3:13" ht="51.75" thickBot="1">
      <c r="C233" s="45" t="s">
        <v>47</v>
      </c>
      <c r="D233" s="79" t="s">
        <v>47</v>
      </c>
      <c r="E233" s="328" t="s">
        <v>21</v>
      </c>
      <c r="F233" s="329"/>
      <c r="G233" s="329"/>
      <c r="H233" s="329"/>
      <c r="I233" s="330"/>
      <c r="J233" s="328" t="s">
        <v>159</v>
      </c>
      <c r="K233" s="338"/>
      <c r="L233" s="6"/>
      <c r="M233" s="7"/>
    </row>
    <row r="234" spans="3:13" ht="27" thickBot="1">
      <c r="C234" s="182"/>
      <c r="D234" s="325" t="s">
        <v>129</v>
      </c>
      <c r="E234" s="326"/>
      <c r="F234" s="326"/>
      <c r="G234" s="326"/>
      <c r="H234" s="326"/>
      <c r="I234" s="327"/>
      <c r="J234" s="300"/>
      <c r="K234" s="301"/>
    </row>
    <row r="235" spans="3:13" ht="27" thickBot="1">
      <c r="C235" s="47">
        <v>411</v>
      </c>
      <c r="D235" s="302" t="s">
        <v>48</v>
      </c>
      <c r="E235" s="295"/>
      <c r="F235" s="295"/>
      <c r="G235" s="295"/>
      <c r="H235" s="295"/>
      <c r="I235" s="296"/>
      <c r="J235" s="284">
        <f>SUM(J236:K240)</f>
        <v>89300</v>
      </c>
      <c r="K235" s="285"/>
      <c r="L235" s="4"/>
      <c r="M235" s="4"/>
    </row>
    <row r="236" spans="3:13" ht="25.5">
      <c r="C236" s="123"/>
      <c r="D236" s="72">
        <v>4111</v>
      </c>
      <c r="E236" s="222" t="s">
        <v>49</v>
      </c>
      <c r="F236" s="223"/>
      <c r="G236" s="223"/>
      <c r="H236" s="223"/>
      <c r="I236" s="224"/>
      <c r="J236" s="275">
        <v>49200</v>
      </c>
      <c r="K236" s="276"/>
      <c r="M236" s="4"/>
    </row>
    <row r="237" spans="3:13" ht="25.5">
      <c r="C237" s="71"/>
      <c r="D237" s="73">
        <v>4112</v>
      </c>
      <c r="E237" s="232" t="s">
        <v>50</v>
      </c>
      <c r="F237" s="233"/>
      <c r="G237" s="233"/>
      <c r="H237" s="233"/>
      <c r="I237" s="234"/>
      <c r="J237" s="225">
        <v>9250</v>
      </c>
      <c r="K237" s="226"/>
      <c r="M237" s="4"/>
    </row>
    <row r="238" spans="3:13" ht="25.5">
      <c r="C238" s="120"/>
      <c r="D238" s="73">
        <v>4113</v>
      </c>
      <c r="E238" s="232" t="s">
        <v>51</v>
      </c>
      <c r="F238" s="233"/>
      <c r="G238" s="233"/>
      <c r="H238" s="233"/>
      <c r="I238" s="234"/>
      <c r="J238" s="225">
        <v>19900</v>
      </c>
      <c r="K238" s="226"/>
      <c r="M238" s="4"/>
    </row>
    <row r="239" spans="3:13" ht="25.5">
      <c r="C239" s="120"/>
      <c r="D239" s="73">
        <v>4114</v>
      </c>
      <c r="E239" s="232" t="s">
        <v>52</v>
      </c>
      <c r="F239" s="233"/>
      <c r="G239" s="233"/>
      <c r="H239" s="233"/>
      <c r="I239" s="234"/>
      <c r="J239" s="225">
        <v>9650</v>
      </c>
      <c r="K239" s="226"/>
      <c r="M239" s="4"/>
    </row>
    <row r="240" spans="3:13" ht="26.25" thickBot="1">
      <c r="C240" s="74"/>
      <c r="D240" s="75">
        <v>4115</v>
      </c>
      <c r="E240" s="332" t="s">
        <v>53</v>
      </c>
      <c r="F240" s="333"/>
      <c r="G240" s="333"/>
      <c r="H240" s="333"/>
      <c r="I240" s="334"/>
      <c r="J240" s="282">
        <v>1300</v>
      </c>
      <c r="K240" s="283"/>
      <c r="M240" s="4"/>
    </row>
    <row r="241" spans="3:14" ht="27" thickBot="1">
      <c r="C241" s="70">
        <v>412</v>
      </c>
      <c r="D241" s="302" t="s">
        <v>54</v>
      </c>
      <c r="E241" s="295"/>
      <c r="F241" s="295"/>
      <c r="G241" s="295"/>
      <c r="H241" s="295"/>
      <c r="I241" s="296"/>
      <c r="J241" s="284">
        <f>SUM(J242:K244)</f>
        <v>68000</v>
      </c>
      <c r="K241" s="285"/>
    </row>
    <row r="242" spans="3:14" ht="25.5">
      <c r="C242" s="123"/>
      <c r="D242" s="72">
        <v>4123</v>
      </c>
      <c r="E242" s="222" t="s">
        <v>55</v>
      </c>
      <c r="F242" s="223"/>
      <c r="G242" s="223"/>
      <c r="H242" s="223"/>
      <c r="I242" s="224"/>
      <c r="J242" s="275">
        <v>0</v>
      </c>
      <c r="K242" s="276"/>
    </row>
    <row r="243" spans="3:14" ht="25.5">
      <c r="C243" s="71"/>
      <c r="D243" s="73">
        <v>4126</v>
      </c>
      <c r="E243" s="232" t="s">
        <v>56</v>
      </c>
      <c r="F243" s="233"/>
      <c r="G243" s="233"/>
      <c r="H243" s="233"/>
      <c r="I243" s="234"/>
      <c r="J243" s="225">
        <v>63000</v>
      </c>
      <c r="K243" s="226"/>
    </row>
    <row r="244" spans="3:14" ht="26.25" thickBot="1">
      <c r="C244" s="121"/>
      <c r="D244" s="76">
        <v>4127</v>
      </c>
      <c r="E244" s="332" t="s">
        <v>57</v>
      </c>
      <c r="F244" s="333"/>
      <c r="G244" s="333"/>
      <c r="H244" s="333"/>
      <c r="I244" s="334"/>
      <c r="J244" s="282">
        <v>5000</v>
      </c>
      <c r="K244" s="283"/>
    </row>
    <row r="245" spans="3:14" ht="27" thickBot="1">
      <c r="C245" s="47">
        <v>413</v>
      </c>
      <c r="D245" s="302" t="s">
        <v>58</v>
      </c>
      <c r="E245" s="295"/>
      <c r="F245" s="295"/>
      <c r="G245" s="295"/>
      <c r="H245" s="295"/>
      <c r="I245" s="296"/>
      <c r="J245" s="284">
        <f>SUM(J246)</f>
        <v>1800</v>
      </c>
      <c r="K245" s="285"/>
    </row>
    <row r="246" spans="3:14" ht="26.25" thickBot="1">
      <c r="C246" s="74"/>
      <c r="D246" s="75">
        <v>4135</v>
      </c>
      <c r="E246" s="322" t="s">
        <v>61</v>
      </c>
      <c r="F246" s="323"/>
      <c r="G246" s="323"/>
      <c r="H246" s="323"/>
      <c r="I246" s="324"/>
      <c r="J246" s="277">
        <v>1800</v>
      </c>
      <c r="K246" s="278"/>
    </row>
    <row r="247" spans="3:14" ht="27" thickBot="1">
      <c r="C247" s="70">
        <v>414</v>
      </c>
      <c r="D247" s="302" t="s">
        <v>62</v>
      </c>
      <c r="E247" s="295"/>
      <c r="F247" s="295"/>
      <c r="G247" s="295"/>
      <c r="H247" s="295"/>
      <c r="I247" s="296"/>
      <c r="J247" s="284">
        <f>SUM(J248:K251)</f>
        <v>7000</v>
      </c>
      <c r="K247" s="285"/>
    </row>
    <row r="248" spans="3:14" ht="25.5">
      <c r="C248" s="71"/>
      <c r="D248" s="72">
        <v>4141</v>
      </c>
      <c r="E248" s="297" t="s">
        <v>63</v>
      </c>
      <c r="F248" s="298"/>
      <c r="G248" s="298"/>
      <c r="H248" s="298"/>
      <c r="I248" s="299"/>
      <c r="J248" s="275">
        <v>400</v>
      </c>
      <c r="K248" s="276"/>
    </row>
    <row r="249" spans="3:14" ht="25.5">
      <c r="C249" s="120"/>
      <c r="D249" s="73">
        <v>4142</v>
      </c>
      <c r="E249" s="288" t="s">
        <v>64</v>
      </c>
      <c r="F249" s="289"/>
      <c r="G249" s="289"/>
      <c r="H249" s="289"/>
      <c r="I249" s="290"/>
      <c r="J249" s="225">
        <v>1500</v>
      </c>
      <c r="K249" s="226"/>
    </row>
    <row r="250" spans="3:14" ht="25.5">
      <c r="C250" s="71"/>
      <c r="D250" s="73">
        <v>4148</v>
      </c>
      <c r="E250" s="288" t="s">
        <v>68</v>
      </c>
      <c r="F250" s="289"/>
      <c r="G250" s="289"/>
      <c r="H250" s="289"/>
      <c r="I250" s="290"/>
      <c r="J250" s="225">
        <v>100</v>
      </c>
      <c r="K250" s="226"/>
    </row>
    <row r="251" spans="3:14" s="27" customFormat="1" ht="26.25" thickBot="1">
      <c r="C251" s="71"/>
      <c r="D251" s="201">
        <v>4149</v>
      </c>
      <c r="E251" s="288" t="s">
        <v>69</v>
      </c>
      <c r="F251" s="289"/>
      <c r="G251" s="289"/>
      <c r="H251" s="289"/>
      <c r="I251" s="290"/>
      <c r="J251" s="187"/>
      <c r="K251" s="188">
        <v>5000</v>
      </c>
      <c r="L251" s="2"/>
      <c r="M251" s="2"/>
      <c r="N251" s="2"/>
    </row>
    <row r="252" spans="3:14" s="27" customFormat="1" ht="27" thickBot="1">
      <c r="C252" s="71">
        <v>431</v>
      </c>
      <c r="D252" s="339" t="s">
        <v>12</v>
      </c>
      <c r="E252" s="340"/>
      <c r="F252" s="340"/>
      <c r="G252" s="340"/>
      <c r="H252" s="340"/>
      <c r="I252" s="341"/>
      <c r="J252" s="342">
        <f>SUM(J253)</f>
        <v>2000</v>
      </c>
      <c r="K252" s="343"/>
      <c r="L252" s="2"/>
      <c r="M252" s="2"/>
      <c r="N252" s="2"/>
    </row>
    <row r="253" spans="3:14" s="27" customFormat="1" ht="25.5">
      <c r="C253" s="71"/>
      <c r="D253" s="170">
        <v>43181</v>
      </c>
      <c r="E253" s="288" t="s">
        <v>89</v>
      </c>
      <c r="F253" s="289"/>
      <c r="G253" s="289"/>
      <c r="H253" s="289"/>
      <c r="I253" s="290"/>
      <c r="J253" s="225">
        <v>2000</v>
      </c>
      <c r="K253" s="226"/>
      <c r="L253" s="2"/>
      <c r="M253" s="2"/>
      <c r="N253" s="2"/>
    </row>
    <row r="254" spans="3:14" ht="27" thickBot="1">
      <c r="C254" s="96">
        <v>4</v>
      </c>
      <c r="D254" s="347" t="s">
        <v>99</v>
      </c>
      <c r="E254" s="348"/>
      <c r="F254" s="348"/>
      <c r="G254" s="348"/>
      <c r="H254" s="348"/>
      <c r="I254" s="349"/>
      <c r="J254" s="286">
        <f>SUM(J235,J241,J245,J247,J252)</f>
        <v>168100</v>
      </c>
      <c r="K254" s="287"/>
    </row>
    <row r="255" spans="3:14" ht="21" thickBot="1">
      <c r="C255" s="15"/>
      <c r="D255" s="16"/>
      <c r="E255" s="16"/>
      <c r="F255" s="16"/>
      <c r="G255" s="16"/>
      <c r="H255" s="16"/>
      <c r="I255" s="16"/>
      <c r="J255" s="17"/>
      <c r="K255" s="17"/>
    </row>
    <row r="256" spans="3:14" ht="51.75" thickBot="1">
      <c r="C256" s="45" t="s">
        <v>47</v>
      </c>
      <c r="D256" s="79" t="s">
        <v>47</v>
      </c>
      <c r="E256" s="328" t="s">
        <v>21</v>
      </c>
      <c r="F256" s="329"/>
      <c r="G256" s="329"/>
      <c r="H256" s="329"/>
      <c r="I256" s="330"/>
      <c r="J256" s="328" t="s">
        <v>159</v>
      </c>
      <c r="K256" s="338"/>
    </row>
    <row r="257" spans="3:13" ht="27" thickBot="1">
      <c r="C257" s="182"/>
      <c r="D257" s="462" t="s">
        <v>130</v>
      </c>
      <c r="E257" s="463"/>
      <c r="F257" s="463"/>
      <c r="G257" s="463"/>
      <c r="H257" s="463"/>
      <c r="I257" s="464"/>
      <c r="J257" s="300"/>
      <c r="K257" s="301"/>
    </row>
    <row r="258" spans="3:13" ht="27" thickBot="1">
      <c r="C258" s="47">
        <v>411</v>
      </c>
      <c r="D258" s="331" t="s">
        <v>48</v>
      </c>
      <c r="E258" s="295"/>
      <c r="F258" s="295"/>
      <c r="G258" s="295"/>
      <c r="H258" s="295"/>
      <c r="I258" s="296"/>
      <c r="J258" s="284">
        <f>SUM(J259:K263)</f>
        <v>21000</v>
      </c>
      <c r="K258" s="285"/>
      <c r="L258" s="18"/>
      <c r="M258" s="18"/>
    </row>
    <row r="259" spans="3:13" ht="25.5">
      <c r="C259" s="71"/>
      <c r="D259" s="72">
        <v>4111</v>
      </c>
      <c r="E259" s="222" t="s">
        <v>49</v>
      </c>
      <c r="F259" s="223"/>
      <c r="G259" s="223"/>
      <c r="H259" s="223"/>
      <c r="I259" s="224"/>
      <c r="J259" s="275">
        <v>12200</v>
      </c>
      <c r="K259" s="276"/>
      <c r="L259" s="18"/>
      <c r="M259" s="18"/>
    </row>
    <row r="260" spans="3:13" ht="25.5">
      <c r="C260" s="120"/>
      <c r="D260" s="73">
        <v>4112</v>
      </c>
      <c r="E260" s="232" t="s">
        <v>50</v>
      </c>
      <c r="F260" s="233"/>
      <c r="G260" s="233"/>
      <c r="H260" s="233"/>
      <c r="I260" s="234"/>
      <c r="J260" s="225">
        <v>1900</v>
      </c>
      <c r="K260" s="226"/>
      <c r="L260" s="18"/>
      <c r="M260" s="18"/>
    </row>
    <row r="261" spans="3:13" ht="25.5">
      <c r="C261" s="71"/>
      <c r="D261" s="73">
        <v>4113</v>
      </c>
      <c r="E261" s="232" t="s">
        <v>51</v>
      </c>
      <c r="F261" s="233"/>
      <c r="G261" s="233"/>
      <c r="H261" s="233"/>
      <c r="I261" s="234"/>
      <c r="J261" s="225">
        <v>4450</v>
      </c>
      <c r="K261" s="226"/>
      <c r="L261" s="18"/>
      <c r="M261" s="18"/>
    </row>
    <row r="262" spans="3:13" ht="25.5">
      <c r="C262" s="120"/>
      <c r="D262" s="73">
        <v>4114</v>
      </c>
      <c r="E262" s="232" t="s">
        <v>52</v>
      </c>
      <c r="F262" s="233"/>
      <c r="G262" s="233"/>
      <c r="H262" s="233"/>
      <c r="I262" s="234"/>
      <c r="J262" s="225">
        <v>2200</v>
      </c>
      <c r="K262" s="226"/>
      <c r="L262" s="18"/>
      <c r="M262" s="18"/>
    </row>
    <row r="263" spans="3:13" ht="26.25" thickBot="1">
      <c r="C263" s="121"/>
      <c r="D263" s="75">
        <v>4115</v>
      </c>
      <c r="E263" s="332" t="s">
        <v>53</v>
      </c>
      <c r="F263" s="333"/>
      <c r="G263" s="333"/>
      <c r="H263" s="333"/>
      <c r="I263" s="334"/>
      <c r="J263" s="282">
        <v>250</v>
      </c>
      <c r="K263" s="283"/>
      <c r="L263" s="18"/>
      <c r="M263" s="18"/>
    </row>
    <row r="264" spans="3:13" ht="27" thickBot="1">
      <c r="C264" s="47">
        <v>412</v>
      </c>
      <c r="D264" s="331" t="s">
        <v>54</v>
      </c>
      <c r="E264" s="295"/>
      <c r="F264" s="295"/>
      <c r="G264" s="295"/>
      <c r="H264" s="295"/>
      <c r="I264" s="296"/>
      <c r="J264" s="284">
        <f>SUM(J265:K266)</f>
        <v>700</v>
      </c>
      <c r="K264" s="285"/>
    </row>
    <row r="265" spans="3:13" ht="25.5">
      <c r="C265" s="123"/>
      <c r="D265" s="72">
        <v>4123</v>
      </c>
      <c r="E265" s="222" t="s">
        <v>55</v>
      </c>
      <c r="F265" s="223"/>
      <c r="G265" s="223"/>
      <c r="H265" s="223"/>
      <c r="I265" s="224"/>
      <c r="J265" s="275">
        <v>0</v>
      </c>
      <c r="K265" s="276"/>
    </row>
    <row r="266" spans="3:13" ht="26.25" thickBot="1">
      <c r="C266" s="71"/>
      <c r="D266" s="76">
        <v>4127</v>
      </c>
      <c r="E266" s="332" t="s">
        <v>57</v>
      </c>
      <c r="F266" s="333"/>
      <c r="G266" s="333"/>
      <c r="H266" s="333"/>
      <c r="I266" s="334"/>
      <c r="J266" s="282">
        <v>700</v>
      </c>
      <c r="K266" s="283"/>
    </row>
    <row r="267" spans="3:13" ht="27" thickBot="1">
      <c r="C267" s="70">
        <v>413</v>
      </c>
      <c r="D267" s="295" t="s">
        <v>58</v>
      </c>
      <c r="E267" s="295"/>
      <c r="F267" s="295"/>
      <c r="G267" s="295"/>
      <c r="H267" s="295"/>
      <c r="I267" s="296"/>
      <c r="J267" s="284">
        <f>SUM(J268)</f>
        <v>840</v>
      </c>
      <c r="K267" s="285"/>
    </row>
    <row r="268" spans="3:13" ht="26.25" thickBot="1">
      <c r="C268" s="74"/>
      <c r="D268" s="75">
        <v>4135</v>
      </c>
      <c r="E268" s="335" t="s">
        <v>61</v>
      </c>
      <c r="F268" s="336"/>
      <c r="G268" s="336"/>
      <c r="H268" s="336"/>
      <c r="I268" s="337"/>
      <c r="J268" s="277">
        <v>840</v>
      </c>
      <c r="K268" s="278"/>
    </row>
    <row r="269" spans="3:13" ht="27" thickBot="1">
      <c r="C269" s="47">
        <v>414</v>
      </c>
      <c r="D269" s="302" t="s">
        <v>62</v>
      </c>
      <c r="E269" s="295"/>
      <c r="F269" s="295"/>
      <c r="G269" s="295"/>
      <c r="H269" s="295"/>
      <c r="I269" s="296"/>
      <c r="J269" s="284">
        <f>SUM(J270:K272)</f>
        <v>600</v>
      </c>
      <c r="K269" s="285"/>
    </row>
    <row r="270" spans="3:13" ht="25.5">
      <c r="C270" s="123"/>
      <c r="D270" s="72">
        <v>4141</v>
      </c>
      <c r="E270" s="556" t="s">
        <v>63</v>
      </c>
      <c r="F270" s="557"/>
      <c r="G270" s="557"/>
      <c r="H270" s="557"/>
      <c r="I270" s="558"/>
      <c r="J270" s="275">
        <v>200</v>
      </c>
      <c r="K270" s="276"/>
    </row>
    <row r="271" spans="3:13" ht="25.5">
      <c r="C271" s="118"/>
      <c r="D271" s="73">
        <v>4142</v>
      </c>
      <c r="E271" s="465" t="s">
        <v>64</v>
      </c>
      <c r="F271" s="466"/>
      <c r="G271" s="466"/>
      <c r="H271" s="466"/>
      <c r="I271" s="467"/>
      <c r="J271" s="225">
        <v>300</v>
      </c>
      <c r="K271" s="226"/>
    </row>
    <row r="272" spans="3:13" ht="25.5">
      <c r="C272" s="124"/>
      <c r="D272" s="73">
        <v>4148</v>
      </c>
      <c r="E272" s="465" t="s">
        <v>68</v>
      </c>
      <c r="F272" s="466"/>
      <c r="G272" s="466"/>
      <c r="H272" s="466"/>
      <c r="I272" s="467"/>
      <c r="J272" s="225">
        <v>100</v>
      </c>
      <c r="K272" s="226"/>
    </row>
    <row r="273" spans="3:13" ht="27" thickBot="1">
      <c r="C273" s="96">
        <v>4</v>
      </c>
      <c r="D273" s="347" t="s">
        <v>99</v>
      </c>
      <c r="E273" s="348"/>
      <c r="F273" s="348"/>
      <c r="G273" s="348"/>
      <c r="H273" s="348"/>
      <c r="I273" s="349"/>
      <c r="J273" s="397">
        <f>SUM(J258,J264,J267,J269)</f>
        <v>23140</v>
      </c>
      <c r="K273" s="398"/>
      <c r="L273" s="4"/>
      <c r="M273" s="4"/>
    </row>
    <row r="274" spans="3:13">
      <c r="C274" s="18"/>
      <c r="D274" s="18"/>
      <c r="E274" s="18"/>
      <c r="F274" s="18"/>
      <c r="G274" s="18"/>
      <c r="H274" s="18"/>
      <c r="I274" s="18"/>
      <c r="J274" s="18"/>
    </row>
    <row r="275" spans="3:13" ht="15.75" thickBot="1">
      <c r="C275" s="7"/>
    </row>
    <row r="276" spans="3:13" ht="51.75" thickBot="1">
      <c r="C276" s="82" t="s">
        <v>47</v>
      </c>
      <c r="D276" s="79" t="s">
        <v>47</v>
      </c>
      <c r="E276" s="328" t="s">
        <v>21</v>
      </c>
      <c r="F276" s="329"/>
      <c r="G276" s="329"/>
      <c r="H276" s="329"/>
      <c r="I276" s="329"/>
      <c r="J276" s="328" t="s">
        <v>159</v>
      </c>
      <c r="K276" s="338"/>
    </row>
    <row r="277" spans="3:13" ht="27" thickBot="1">
      <c r="C277" s="182"/>
      <c r="D277" s="468" t="s">
        <v>131</v>
      </c>
      <c r="E277" s="469"/>
      <c r="F277" s="469"/>
      <c r="G277" s="469"/>
      <c r="H277" s="469"/>
      <c r="I277" s="469"/>
      <c r="J277" s="300"/>
      <c r="K277" s="301"/>
    </row>
    <row r="278" spans="3:13" ht="27" thickBot="1">
      <c r="C278" s="70">
        <v>411</v>
      </c>
      <c r="D278" s="302" t="s">
        <v>48</v>
      </c>
      <c r="E278" s="295"/>
      <c r="F278" s="295"/>
      <c r="G278" s="295"/>
      <c r="H278" s="295"/>
      <c r="I278" s="296"/>
      <c r="J278" s="284">
        <f>SUM(J279:K283)</f>
        <v>99700</v>
      </c>
      <c r="K278" s="285"/>
    </row>
    <row r="279" spans="3:13" ht="25.5">
      <c r="C279" s="84"/>
      <c r="D279" s="49">
        <v>4111</v>
      </c>
      <c r="E279" s="297" t="s">
        <v>49</v>
      </c>
      <c r="F279" s="298"/>
      <c r="G279" s="298"/>
      <c r="H279" s="298"/>
      <c r="I279" s="299"/>
      <c r="J279" s="275">
        <v>58665</v>
      </c>
      <c r="K279" s="276"/>
    </row>
    <row r="280" spans="3:13" ht="25.5">
      <c r="C280" s="120"/>
      <c r="D280" s="51">
        <v>4112</v>
      </c>
      <c r="E280" s="232" t="s">
        <v>50</v>
      </c>
      <c r="F280" s="233"/>
      <c r="G280" s="233"/>
      <c r="H280" s="233"/>
      <c r="I280" s="234"/>
      <c r="J280" s="225">
        <v>8435</v>
      </c>
      <c r="K280" s="226"/>
    </row>
    <row r="281" spans="3:13" ht="25.5">
      <c r="C281" s="119"/>
      <c r="D281" s="51">
        <v>4113</v>
      </c>
      <c r="E281" s="232" t="s">
        <v>51</v>
      </c>
      <c r="F281" s="233"/>
      <c r="G281" s="233"/>
      <c r="H281" s="233"/>
      <c r="I281" s="234"/>
      <c r="J281" s="225">
        <v>21400</v>
      </c>
      <c r="K281" s="226"/>
    </row>
    <row r="282" spans="3:13" ht="25.5">
      <c r="C282" s="120"/>
      <c r="D282" s="51">
        <v>4114</v>
      </c>
      <c r="E282" s="232" t="s">
        <v>52</v>
      </c>
      <c r="F282" s="233"/>
      <c r="G282" s="233"/>
      <c r="H282" s="233"/>
      <c r="I282" s="234"/>
      <c r="J282" s="225">
        <v>10065</v>
      </c>
      <c r="K282" s="226"/>
    </row>
    <row r="283" spans="3:13" ht="26.25" thickBot="1">
      <c r="C283" s="85"/>
      <c r="D283" s="53">
        <v>4115</v>
      </c>
      <c r="E283" s="332" t="s">
        <v>53</v>
      </c>
      <c r="F283" s="333"/>
      <c r="G283" s="333"/>
      <c r="H283" s="333"/>
      <c r="I283" s="334"/>
      <c r="J283" s="282">
        <v>1135</v>
      </c>
      <c r="K283" s="283"/>
    </row>
    <row r="284" spans="3:13" ht="27" thickBot="1">
      <c r="C284" s="70">
        <v>412</v>
      </c>
      <c r="D284" s="302" t="s">
        <v>54</v>
      </c>
      <c r="E284" s="295"/>
      <c r="F284" s="295"/>
      <c r="G284" s="295"/>
      <c r="H284" s="295"/>
      <c r="I284" s="296"/>
      <c r="J284" s="284">
        <f>SUM(J285:K286)</f>
        <v>18500</v>
      </c>
      <c r="K284" s="285"/>
    </row>
    <row r="285" spans="3:13" ht="25.5">
      <c r="C285" s="123"/>
      <c r="D285" s="49">
        <v>4121</v>
      </c>
      <c r="E285" s="222" t="s">
        <v>205</v>
      </c>
      <c r="F285" s="223"/>
      <c r="G285" s="223"/>
      <c r="H285" s="223"/>
      <c r="I285" s="224"/>
      <c r="J285" s="275">
        <v>17000</v>
      </c>
      <c r="K285" s="276"/>
    </row>
    <row r="286" spans="3:13" ht="26.25" thickBot="1">
      <c r="C286" s="84"/>
      <c r="D286" s="56">
        <v>4127</v>
      </c>
      <c r="E286" s="332" t="s">
        <v>57</v>
      </c>
      <c r="F286" s="333"/>
      <c r="G286" s="333"/>
      <c r="H286" s="333"/>
      <c r="I286" s="334"/>
      <c r="J286" s="282">
        <v>1500</v>
      </c>
      <c r="K286" s="283"/>
    </row>
    <row r="287" spans="3:13" ht="27" thickBot="1">
      <c r="C287" s="70">
        <v>413</v>
      </c>
      <c r="D287" s="302" t="s">
        <v>58</v>
      </c>
      <c r="E287" s="295"/>
      <c r="F287" s="295"/>
      <c r="G287" s="295"/>
      <c r="H287" s="295"/>
      <c r="I287" s="296"/>
      <c r="J287" s="284">
        <f>SUM(J288:K290)</f>
        <v>65500</v>
      </c>
      <c r="K287" s="285"/>
    </row>
    <row r="288" spans="3:13" ht="25.5">
      <c r="C288" s="123"/>
      <c r="D288" s="173">
        <v>4131</v>
      </c>
      <c r="E288" s="297" t="s">
        <v>59</v>
      </c>
      <c r="F288" s="298"/>
      <c r="G288" s="298"/>
      <c r="H288" s="298"/>
      <c r="I288" s="299"/>
      <c r="J288" s="275">
        <v>22300</v>
      </c>
      <c r="K288" s="276"/>
    </row>
    <row r="289" spans="2:14" ht="25.5">
      <c r="C289" s="118"/>
      <c r="D289" s="154">
        <v>4134</v>
      </c>
      <c r="E289" s="288" t="s">
        <v>60</v>
      </c>
      <c r="F289" s="289"/>
      <c r="G289" s="289"/>
      <c r="H289" s="289"/>
      <c r="I289" s="290"/>
      <c r="J289" s="225">
        <v>42000</v>
      </c>
      <c r="K289" s="226"/>
    </row>
    <row r="290" spans="2:14" ht="26.25" thickBot="1">
      <c r="C290" s="85"/>
      <c r="D290" s="155">
        <v>4135</v>
      </c>
      <c r="E290" s="279" t="s">
        <v>61</v>
      </c>
      <c r="F290" s="280"/>
      <c r="G290" s="280"/>
      <c r="H290" s="280"/>
      <c r="I290" s="281"/>
      <c r="J290" s="394">
        <v>1200</v>
      </c>
      <c r="K290" s="395"/>
    </row>
    <row r="291" spans="2:14" ht="27" thickBot="1">
      <c r="C291" s="70">
        <v>414</v>
      </c>
      <c r="D291" s="291" t="s">
        <v>62</v>
      </c>
      <c r="E291" s="292"/>
      <c r="F291" s="292"/>
      <c r="G291" s="292"/>
      <c r="H291" s="292"/>
      <c r="I291" s="293"/>
      <c r="J291" s="284">
        <f>SUM(J292:K300)</f>
        <v>92500</v>
      </c>
      <c r="K291" s="285"/>
    </row>
    <row r="292" spans="2:14" ht="25.5">
      <c r="C292" s="84"/>
      <c r="D292" s="173">
        <v>4141</v>
      </c>
      <c r="E292" s="297" t="s">
        <v>63</v>
      </c>
      <c r="F292" s="298"/>
      <c r="G292" s="298"/>
      <c r="H292" s="298"/>
      <c r="I292" s="299"/>
      <c r="J292" s="275">
        <v>1500</v>
      </c>
      <c r="K292" s="276"/>
    </row>
    <row r="293" spans="2:14" ht="25.5">
      <c r="C293" s="120"/>
      <c r="D293" s="154">
        <v>4142</v>
      </c>
      <c r="E293" s="288" t="s">
        <v>64</v>
      </c>
      <c r="F293" s="289"/>
      <c r="G293" s="289"/>
      <c r="H293" s="289"/>
      <c r="I293" s="290"/>
      <c r="J293" s="225">
        <v>700</v>
      </c>
      <c r="K293" s="226"/>
    </row>
    <row r="294" spans="2:14" ht="25.5">
      <c r="C294" s="120"/>
      <c r="D294" s="154">
        <v>4143</v>
      </c>
      <c r="E294" s="288" t="s">
        <v>65</v>
      </c>
      <c r="F294" s="289"/>
      <c r="G294" s="289"/>
      <c r="H294" s="289"/>
      <c r="I294" s="290"/>
      <c r="J294" s="225">
        <v>20000</v>
      </c>
      <c r="K294" s="226"/>
    </row>
    <row r="295" spans="2:14" ht="25.5">
      <c r="C295" s="120"/>
      <c r="D295" s="154">
        <v>4144</v>
      </c>
      <c r="E295" s="288" t="s">
        <v>66</v>
      </c>
      <c r="F295" s="289"/>
      <c r="G295" s="289"/>
      <c r="H295" s="289"/>
      <c r="I295" s="290"/>
      <c r="J295" s="225">
        <v>5000</v>
      </c>
      <c r="K295" s="226"/>
    </row>
    <row r="296" spans="2:14" ht="25.5">
      <c r="C296" s="119"/>
      <c r="D296" s="154">
        <v>4146</v>
      </c>
      <c r="E296" s="288" t="s">
        <v>150</v>
      </c>
      <c r="F296" s="289"/>
      <c r="G296" s="289"/>
      <c r="H296" s="289"/>
      <c r="I296" s="290"/>
      <c r="J296" s="225">
        <v>10000</v>
      </c>
      <c r="K296" s="226"/>
    </row>
    <row r="297" spans="2:14" ht="25.5">
      <c r="C297" s="120"/>
      <c r="D297" s="154">
        <v>4147</v>
      </c>
      <c r="E297" s="288" t="s">
        <v>67</v>
      </c>
      <c r="F297" s="289"/>
      <c r="G297" s="289"/>
      <c r="H297" s="289"/>
      <c r="I297" s="290"/>
      <c r="J297" s="225">
        <v>5000</v>
      </c>
      <c r="K297" s="226"/>
    </row>
    <row r="298" spans="2:14" ht="25.5">
      <c r="C298" s="120"/>
      <c r="D298" s="154">
        <v>4148</v>
      </c>
      <c r="E298" s="288" t="s">
        <v>68</v>
      </c>
      <c r="F298" s="289"/>
      <c r="G298" s="289"/>
      <c r="H298" s="289"/>
      <c r="I298" s="290"/>
      <c r="J298" s="225">
        <v>300</v>
      </c>
      <c r="K298" s="226"/>
    </row>
    <row r="299" spans="2:14" s="27" customFormat="1" ht="25.5">
      <c r="C299" s="120"/>
      <c r="D299" s="174">
        <v>4149</v>
      </c>
      <c r="E299" s="350" t="s">
        <v>69</v>
      </c>
      <c r="F299" s="351"/>
      <c r="G299" s="351"/>
      <c r="H299" s="351"/>
      <c r="I299" s="352"/>
      <c r="J299" s="225">
        <v>10000</v>
      </c>
      <c r="K299" s="226"/>
      <c r="L299" s="2"/>
      <c r="M299" s="2"/>
      <c r="N299" s="2"/>
    </row>
    <row r="300" spans="2:14" ht="26.25" thickBot="1">
      <c r="C300" s="84"/>
      <c r="D300" s="174">
        <v>41491</v>
      </c>
      <c r="E300" s="279" t="s">
        <v>196</v>
      </c>
      <c r="F300" s="280"/>
      <c r="G300" s="280"/>
      <c r="H300" s="280"/>
      <c r="I300" s="281"/>
      <c r="J300" s="282">
        <v>40000</v>
      </c>
      <c r="K300" s="283"/>
    </row>
    <row r="301" spans="2:14" ht="27" thickBot="1">
      <c r="C301" s="70">
        <v>417</v>
      </c>
      <c r="D301" s="291" t="s">
        <v>74</v>
      </c>
      <c r="E301" s="292"/>
      <c r="F301" s="292"/>
      <c r="G301" s="292"/>
      <c r="H301" s="292"/>
      <c r="I301" s="292"/>
      <c r="J301" s="284">
        <f>SUM(J302)</f>
        <v>25000</v>
      </c>
      <c r="K301" s="285"/>
    </row>
    <row r="302" spans="2:14" ht="26.25" thickBot="1">
      <c r="B302" s="28"/>
      <c r="C302" s="70"/>
      <c r="D302" s="164">
        <v>4171</v>
      </c>
      <c r="E302" s="323" t="s">
        <v>75</v>
      </c>
      <c r="F302" s="323"/>
      <c r="G302" s="323"/>
      <c r="H302" s="323"/>
      <c r="I302" s="324"/>
      <c r="J302" s="277">
        <v>25000</v>
      </c>
      <c r="K302" s="278"/>
      <c r="L302" s="6"/>
      <c r="M302" s="7"/>
    </row>
    <row r="303" spans="2:14" ht="27" thickBot="1">
      <c r="C303" s="70">
        <v>419</v>
      </c>
      <c r="D303" s="291" t="s">
        <v>76</v>
      </c>
      <c r="E303" s="292"/>
      <c r="F303" s="292"/>
      <c r="G303" s="292"/>
      <c r="H303" s="292"/>
      <c r="I303" s="292"/>
      <c r="J303" s="284">
        <f>SUM(J304:K310)</f>
        <v>86500</v>
      </c>
      <c r="K303" s="285"/>
    </row>
    <row r="304" spans="2:14" ht="25.5">
      <c r="C304" s="123"/>
      <c r="D304" s="175">
        <v>4191</v>
      </c>
      <c r="E304" s="297" t="s">
        <v>77</v>
      </c>
      <c r="F304" s="298"/>
      <c r="G304" s="298"/>
      <c r="H304" s="298"/>
      <c r="I304" s="299"/>
      <c r="J304" s="275">
        <v>7000</v>
      </c>
      <c r="K304" s="276"/>
    </row>
    <row r="305" spans="3:14" s="27" customFormat="1" ht="25.5">
      <c r="C305" s="118"/>
      <c r="D305" s="173">
        <v>4192</v>
      </c>
      <c r="E305" s="288" t="s">
        <v>194</v>
      </c>
      <c r="F305" s="289"/>
      <c r="G305" s="289"/>
      <c r="H305" s="289"/>
      <c r="I305" s="290"/>
      <c r="J305" s="225">
        <v>40000</v>
      </c>
      <c r="K305" s="226"/>
      <c r="L305" s="2"/>
      <c r="M305" s="2"/>
      <c r="N305" s="2"/>
    </row>
    <row r="306" spans="3:14" ht="25.5">
      <c r="C306" s="118"/>
      <c r="D306" s="154">
        <v>4194</v>
      </c>
      <c r="E306" s="288" t="s">
        <v>79</v>
      </c>
      <c r="F306" s="289"/>
      <c r="G306" s="289"/>
      <c r="H306" s="289"/>
      <c r="I306" s="290"/>
      <c r="J306" s="225">
        <v>4000</v>
      </c>
      <c r="K306" s="226"/>
    </row>
    <row r="307" spans="3:14" ht="25.5">
      <c r="C307" s="84"/>
      <c r="D307" s="154">
        <v>4195</v>
      </c>
      <c r="E307" s="455" t="s">
        <v>80</v>
      </c>
      <c r="F307" s="456"/>
      <c r="G307" s="456"/>
      <c r="H307" s="456"/>
      <c r="I307" s="457"/>
      <c r="J307" s="225">
        <v>5000</v>
      </c>
      <c r="K307" s="226"/>
    </row>
    <row r="308" spans="3:14" ht="25.5">
      <c r="C308" s="120"/>
      <c r="D308" s="154">
        <v>4196</v>
      </c>
      <c r="E308" s="288" t="s">
        <v>81</v>
      </c>
      <c r="F308" s="289"/>
      <c r="G308" s="289"/>
      <c r="H308" s="289"/>
      <c r="I308" s="290"/>
      <c r="J308" s="225">
        <v>5000</v>
      </c>
      <c r="K308" s="226"/>
    </row>
    <row r="309" spans="3:14" ht="25.5">
      <c r="C309" s="84"/>
      <c r="D309" s="174">
        <v>4193</v>
      </c>
      <c r="E309" s="288" t="s">
        <v>78</v>
      </c>
      <c r="F309" s="289"/>
      <c r="G309" s="289"/>
      <c r="H309" s="289"/>
      <c r="I309" s="290"/>
      <c r="J309" s="225">
        <v>20000</v>
      </c>
      <c r="K309" s="226"/>
    </row>
    <row r="310" spans="3:14" ht="26.25" thickBot="1">
      <c r="C310" s="121"/>
      <c r="D310" s="174">
        <v>4199</v>
      </c>
      <c r="E310" s="279" t="s">
        <v>82</v>
      </c>
      <c r="F310" s="280"/>
      <c r="G310" s="280"/>
      <c r="H310" s="280"/>
      <c r="I310" s="281"/>
      <c r="J310" s="282">
        <v>5500</v>
      </c>
      <c r="K310" s="283"/>
    </row>
    <row r="311" spans="3:14" ht="27" thickBot="1">
      <c r="C311" s="70">
        <v>431</v>
      </c>
      <c r="D311" s="405" t="s">
        <v>12</v>
      </c>
      <c r="E311" s="406"/>
      <c r="F311" s="406"/>
      <c r="G311" s="406"/>
      <c r="H311" s="406"/>
      <c r="I311" s="407"/>
      <c r="J311" s="453">
        <f>SUM(J312:K314)</f>
        <v>65000</v>
      </c>
      <c r="K311" s="454"/>
    </row>
    <row r="312" spans="3:14" ht="25.5">
      <c r="C312" s="87"/>
      <c r="D312" s="51">
        <v>4315</v>
      </c>
      <c r="E312" s="566" t="s">
        <v>86</v>
      </c>
      <c r="F312" s="567"/>
      <c r="G312" s="567"/>
      <c r="H312" s="567"/>
      <c r="I312" s="568"/>
      <c r="J312" s="275">
        <v>57000</v>
      </c>
      <c r="K312" s="276"/>
      <c r="L312" s="18"/>
      <c r="M312" s="18"/>
    </row>
    <row r="313" spans="3:14" ht="25.5">
      <c r="C313" s="185"/>
      <c r="D313" s="184">
        <v>4319</v>
      </c>
      <c r="E313" s="350" t="s">
        <v>178</v>
      </c>
      <c r="F313" s="351"/>
      <c r="G313" s="351"/>
      <c r="H313" s="351"/>
      <c r="I313" s="352"/>
      <c r="J313" s="225">
        <v>3000</v>
      </c>
      <c r="K313" s="446"/>
      <c r="L313" s="18"/>
      <c r="M313" s="18"/>
    </row>
    <row r="314" spans="3:14" s="27" customFormat="1" ht="26.25" thickBot="1">
      <c r="C314" s="84"/>
      <c r="D314" s="86">
        <v>43181</v>
      </c>
      <c r="E314" s="279" t="s">
        <v>89</v>
      </c>
      <c r="F314" s="280"/>
      <c r="G314" s="280"/>
      <c r="H314" s="280"/>
      <c r="I314" s="280"/>
      <c r="J314" s="282">
        <v>5000</v>
      </c>
      <c r="K314" s="283"/>
      <c r="L314" s="18"/>
      <c r="M314" s="18"/>
      <c r="N314" s="2"/>
    </row>
    <row r="315" spans="3:14" s="27" customFormat="1" ht="27" thickBot="1">
      <c r="C315" s="70">
        <v>432</v>
      </c>
      <c r="D315" s="302" t="s">
        <v>143</v>
      </c>
      <c r="E315" s="295"/>
      <c r="F315" s="295"/>
      <c r="G315" s="295"/>
      <c r="H315" s="295"/>
      <c r="I315" s="296"/>
      <c r="J315" s="284">
        <f>SUM(J316,J317)</f>
        <v>175000</v>
      </c>
      <c r="K315" s="285"/>
      <c r="L315" s="2"/>
      <c r="M315" s="2"/>
      <c r="N315" s="2"/>
    </row>
    <row r="316" spans="3:14" s="27" customFormat="1" ht="26.25" thickBot="1">
      <c r="C316" s="47"/>
      <c r="D316" s="176">
        <v>4325</v>
      </c>
      <c r="E316" s="401" t="s">
        <v>191</v>
      </c>
      <c r="F316" s="315"/>
      <c r="G316" s="315"/>
      <c r="H316" s="315"/>
      <c r="I316" s="316"/>
      <c r="J316" s="277">
        <v>75000</v>
      </c>
      <c r="K316" s="278"/>
      <c r="L316" s="2"/>
      <c r="M316" s="2"/>
      <c r="N316" s="2"/>
    </row>
    <row r="317" spans="3:14" s="27" customFormat="1" ht="26.25" thickBot="1">
      <c r="C317" s="47"/>
      <c r="D317" s="176">
        <v>4326</v>
      </c>
      <c r="E317" s="401" t="s">
        <v>144</v>
      </c>
      <c r="F317" s="315"/>
      <c r="G317" s="315"/>
      <c r="H317" s="315"/>
      <c r="I317" s="316"/>
      <c r="J317" s="277">
        <v>100000</v>
      </c>
      <c r="K317" s="278"/>
      <c r="L317" s="2"/>
      <c r="M317" s="2"/>
      <c r="N317" s="2"/>
    </row>
    <row r="318" spans="3:14" ht="27" thickBot="1">
      <c r="C318" s="70">
        <v>441</v>
      </c>
      <c r="D318" s="302" t="s">
        <v>91</v>
      </c>
      <c r="E318" s="295"/>
      <c r="F318" s="295"/>
      <c r="G318" s="295"/>
      <c r="H318" s="295"/>
      <c r="I318" s="296"/>
      <c r="J318" s="262">
        <f>SUM(J319:K323)</f>
        <v>2266344</v>
      </c>
      <c r="K318" s="263"/>
    </row>
    <row r="319" spans="3:14" ht="25.5">
      <c r="C319" s="123"/>
      <c r="D319" s="55">
        <v>4412</v>
      </c>
      <c r="E319" s="297" t="s">
        <v>92</v>
      </c>
      <c r="F319" s="298"/>
      <c r="G319" s="298"/>
      <c r="H319" s="298"/>
      <c r="I319" s="299"/>
      <c r="J319" s="275">
        <v>1545114</v>
      </c>
      <c r="K319" s="276"/>
    </row>
    <row r="320" spans="3:14" s="27" customFormat="1" ht="25.5">
      <c r="C320" s="84"/>
      <c r="D320" s="49">
        <v>4413</v>
      </c>
      <c r="E320" s="288" t="s">
        <v>193</v>
      </c>
      <c r="F320" s="289"/>
      <c r="G320" s="289"/>
      <c r="H320" s="289"/>
      <c r="I320" s="290"/>
      <c r="J320" s="225">
        <v>140000</v>
      </c>
      <c r="K320" s="226"/>
      <c r="L320" s="2"/>
      <c r="M320" s="2"/>
      <c r="N320" s="2"/>
    </row>
    <row r="321" spans="1:14" ht="25.5">
      <c r="A321"/>
      <c r="C321" s="84"/>
      <c r="D321" s="51">
        <v>4415</v>
      </c>
      <c r="E321" s="288" t="s">
        <v>93</v>
      </c>
      <c r="F321" s="289"/>
      <c r="G321" s="289"/>
      <c r="H321" s="289"/>
      <c r="I321" s="290"/>
      <c r="J321" s="225">
        <v>0</v>
      </c>
      <c r="K321" s="226"/>
    </row>
    <row r="322" spans="1:14" s="27" customFormat="1" ht="25.5">
      <c r="C322" s="120"/>
      <c r="D322" s="101">
        <v>4416</v>
      </c>
      <c r="E322" s="288" t="s">
        <v>155</v>
      </c>
      <c r="F322" s="289"/>
      <c r="G322" s="289"/>
      <c r="H322" s="289"/>
      <c r="I322" s="290"/>
      <c r="J322" s="225">
        <v>167000</v>
      </c>
      <c r="K322" s="226"/>
      <c r="L322" s="2"/>
      <c r="M322" s="2"/>
      <c r="N322" s="2"/>
    </row>
    <row r="323" spans="1:14" ht="26.25" thickBot="1">
      <c r="A323"/>
      <c r="C323" s="121"/>
      <c r="D323" s="88">
        <v>4419</v>
      </c>
      <c r="E323" s="458" t="s">
        <v>132</v>
      </c>
      <c r="F323" s="459"/>
      <c r="G323" s="459"/>
      <c r="H323" s="459"/>
      <c r="I323" s="460"/>
      <c r="J323" s="394">
        <v>414230</v>
      </c>
      <c r="K323" s="395"/>
    </row>
    <row r="324" spans="1:14" ht="27" thickBot="1">
      <c r="A324"/>
      <c r="C324" s="70">
        <v>463</v>
      </c>
      <c r="D324" s="302" t="s">
        <v>95</v>
      </c>
      <c r="E324" s="295"/>
      <c r="F324" s="295"/>
      <c r="G324" s="295"/>
      <c r="H324" s="295"/>
      <c r="I324" s="296"/>
      <c r="J324" s="262">
        <f>SUM(J325)</f>
        <v>12000</v>
      </c>
      <c r="K324" s="263"/>
    </row>
    <row r="325" spans="1:14" ht="26.25" thickBot="1">
      <c r="A325"/>
      <c r="C325" s="85"/>
      <c r="D325" s="89">
        <v>4630</v>
      </c>
      <c r="E325" s="322" t="s">
        <v>95</v>
      </c>
      <c r="F325" s="323"/>
      <c r="G325" s="323"/>
      <c r="H325" s="323"/>
      <c r="I325" s="324"/>
      <c r="J325" s="277">
        <v>12000</v>
      </c>
      <c r="K325" s="278"/>
    </row>
    <row r="326" spans="1:14" ht="27" thickBot="1">
      <c r="A326"/>
      <c r="C326" s="70">
        <v>47</v>
      </c>
      <c r="D326" s="302" t="s">
        <v>96</v>
      </c>
      <c r="E326" s="295"/>
      <c r="F326" s="295"/>
      <c r="G326" s="295"/>
      <c r="H326" s="295"/>
      <c r="I326" s="296"/>
      <c r="J326" s="262">
        <f>SUM(J327:K328)</f>
        <v>85000</v>
      </c>
      <c r="K326" s="263"/>
    </row>
    <row r="327" spans="1:14" ht="25.5">
      <c r="A327"/>
      <c r="B327" s="28"/>
      <c r="C327" s="126"/>
      <c r="D327" s="80">
        <v>4710</v>
      </c>
      <c r="E327" s="297" t="s">
        <v>97</v>
      </c>
      <c r="F327" s="298"/>
      <c r="G327" s="298"/>
      <c r="H327" s="298"/>
      <c r="I327" s="299"/>
      <c r="J327" s="275">
        <v>80000</v>
      </c>
      <c r="K327" s="276"/>
    </row>
    <row r="328" spans="1:14" ht="25.5">
      <c r="A328"/>
      <c r="B328" s="28"/>
      <c r="C328" s="124"/>
      <c r="D328" s="81">
        <v>4720</v>
      </c>
      <c r="E328" s="288" t="s">
        <v>98</v>
      </c>
      <c r="F328" s="289"/>
      <c r="G328" s="289"/>
      <c r="H328" s="289"/>
      <c r="I328" s="290"/>
      <c r="J328" s="225">
        <v>5000</v>
      </c>
      <c r="K328" s="226"/>
    </row>
    <row r="329" spans="1:14" ht="39.75" customHeight="1" thickBot="1">
      <c r="A329"/>
      <c r="C329" s="115">
        <v>4</v>
      </c>
      <c r="D329" s="386" t="s">
        <v>99</v>
      </c>
      <c r="E329" s="387"/>
      <c r="F329" s="387"/>
      <c r="G329" s="387"/>
      <c r="H329" s="387"/>
      <c r="I329" s="388"/>
      <c r="J329" s="399">
        <f>SUM(J278,J284,J287,J291,J301,J303,J311,J318,J325,J326,J315)</f>
        <v>2991044</v>
      </c>
      <c r="K329" s="400"/>
    </row>
    <row r="330" spans="1:14" ht="15.75" thickBot="1">
      <c r="A330"/>
    </row>
    <row r="331" spans="1:14" ht="51">
      <c r="A331"/>
      <c r="C331" s="109" t="s">
        <v>47</v>
      </c>
      <c r="D331" s="69" t="s">
        <v>47</v>
      </c>
      <c r="E331" s="219" t="s">
        <v>21</v>
      </c>
      <c r="F331" s="220"/>
      <c r="G331" s="220"/>
      <c r="H331" s="220"/>
      <c r="I331" s="221"/>
      <c r="J331" s="219" t="s">
        <v>159</v>
      </c>
      <c r="K331" s="294"/>
    </row>
    <row r="332" spans="1:14" ht="39.75" customHeight="1" thickBot="1">
      <c r="A332"/>
      <c r="C332" s="181"/>
      <c r="D332" s="450" t="s">
        <v>153</v>
      </c>
      <c r="E332" s="451"/>
      <c r="F332" s="451"/>
      <c r="G332" s="451"/>
      <c r="H332" s="451"/>
      <c r="I332" s="452"/>
      <c r="J332" s="214"/>
      <c r="K332" s="215"/>
    </row>
    <row r="333" spans="1:14" ht="27" thickBot="1">
      <c r="A333"/>
      <c r="B333"/>
      <c r="C333" s="70">
        <v>411</v>
      </c>
      <c r="D333" s="83"/>
      <c r="E333" s="107" t="s">
        <v>48</v>
      </c>
      <c r="F333" s="107"/>
      <c r="G333" s="107"/>
      <c r="H333" s="107"/>
      <c r="I333" s="108"/>
      <c r="J333" s="284">
        <f>SUM(J334:K338)</f>
        <v>191750</v>
      </c>
      <c r="K333" s="285"/>
      <c r="L333"/>
      <c r="M333"/>
      <c r="N333"/>
    </row>
    <row r="334" spans="1:14" ht="25.5">
      <c r="A334"/>
      <c r="B334"/>
      <c r="C334" s="84"/>
      <c r="D334" s="49">
        <v>4111</v>
      </c>
      <c r="E334" s="222" t="s">
        <v>49</v>
      </c>
      <c r="F334" s="223"/>
      <c r="G334" s="223"/>
      <c r="H334" s="223"/>
      <c r="I334" s="224"/>
      <c r="J334" s="275">
        <v>111765</v>
      </c>
      <c r="K334" s="276"/>
      <c r="L334"/>
      <c r="M334"/>
      <c r="N334"/>
    </row>
    <row r="335" spans="1:14" ht="25.5">
      <c r="A335"/>
      <c r="B335"/>
      <c r="C335" s="119"/>
      <c r="D335" s="51">
        <v>4112</v>
      </c>
      <c r="E335" s="232" t="s">
        <v>50</v>
      </c>
      <c r="F335" s="233"/>
      <c r="G335" s="233"/>
      <c r="H335" s="233"/>
      <c r="I335" s="234"/>
      <c r="J335" s="225">
        <v>16585</v>
      </c>
      <c r="K335" s="226"/>
      <c r="L335"/>
      <c r="M335"/>
      <c r="N335"/>
    </row>
    <row r="336" spans="1:14" ht="25.5">
      <c r="A336"/>
      <c r="B336"/>
      <c r="C336" s="120"/>
      <c r="D336" s="51">
        <v>4113</v>
      </c>
      <c r="E336" s="232" t="s">
        <v>51</v>
      </c>
      <c r="F336" s="233"/>
      <c r="G336" s="233"/>
      <c r="H336" s="233"/>
      <c r="I336" s="234"/>
      <c r="J336" s="225">
        <v>41800</v>
      </c>
      <c r="K336" s="226"/>
      <c r="L336"/>
      <c r="M336"/>
      <c r="N336"/>
    </row>
    <row r="337" spans="1:14" ht="25.5">
      <c r="A337"/>
      <c r="B337"/>
      <c r="C337" s="120"/>
      <c r="D337" s="51">
        <v>4114</v>
      </c>
      <c r="E337" s="232" t="s">
        <v>52</v>
      </c>
      <c r="F337" s="233"/>
      <c r="G337" s="233"/>
      <c r="H337" s="233"/>
      <c r="I337" s="234"/>
      <c r="J337" s="225">
        <v>19065</v>
      </c>
      <c r="K337" s="226"/>
      <c r="L337"/>
      <c r="M337"/>
      <c r="N337"/>
    </row>
    <row r="338" spans="1:14" ht="26.25" thickBot="1">
      <c r="A338"/>
      <c r="B338"/>
      <c r="C338" s="121"/>
      <c r="D338" s="53">
        <v>4115</v>
      </c>
      <c r="E338" s="332" t="s">
        <v>53</v>
      </c>
      <c r="F338" s="333"/>
      <c r="G338" s="333"/>
      <c r="H338" s="333"/>
      <c r="I338" s="334"/>
      <c r="J338" s="282">
        <v>2535</v>
      </c>
      <c r="K338" s="283"/>
      <c r="L338"/>
      <c r="M338"/>
      <c r="N338"/>
    </row>
    <row r="339" spans="1:14" ht="27" thickBot="1">
      <c r="A339"/>
      <c r="B339"/>
      <c r="C339" s="70">
        <v>412</v>
      </c>
      <c r="D339" s="302" t="s">
        <v>54</v>
      </c>
      <c r="E339" s="295"/>
      <c r="F339" s="295"/>
      <c r="G339" s="295"/>
      <c r="H339" s="295"/>
      <c r="I339" s="296"/>
      <c r="J339" s="284">
        <f>SUM(J340:K341)</f>
        <v>5000</v>
      </c>
      <c r="K339" s="285"/>
      <c r="L339"/>
      <c r="M339"/>
      <c r="N339"/>
    </row>
    <row r="340" spans="1:14" ht="25.5">
      <c r="A340"/>
      <c r="B340"/>
      <c r="C340" s="123"/>
      <c r="D340" s="49">
        <v>4123</v>
      </c>
      <c r="E340" s="222" t="s">
        <v>55</v>
      </c>
      <c r="F340" s="223"/>
      <c r="G340" s="223"/>
      <c r="H340" s="223"/>
      <c r="I340" s="224"/>
      <c r="J340" s="275">
        <v>0</v>
      </c>
      <c r="K340" s="276"/>
      <c r="L340"/>
      <c r="M340"/>
      <c r="N340"/>
    </row>
    <row r="341" spans="1:14" ht="26.25" thickBot="1">
      <c r="A341"/>
      <c r="B341"/>
      <c r="C341" s="84"/>
      <c r="D341" s="56">
        <v>4127</v>
      </c>
      <c r="E341" s="332" t="s">
        <v>57</v>
      </c>
      <c r="F341" s="333"/>
      <c r="G341" s="333"/>
      <c r="H341" s="333"/>
      <c r="I341" s="334"/>
      <c r="J341" s="282">
        <v>5000</v>
      </c>
      <c r="K341" s="283"/>
      <c r="L341"/>
      <c r="M341"/>
      <c r="N341"/>
    </row>
    <row r="342" spans="1:14" ht="27" thickBot="1">
      <c r="A342"/>
      <c r="B342"/>
      <c r="C342" s="70">
        <v>413</v>
      </c>
      <c r="D342" s="302" t="s">
        <v>58</v>
      </c>
      <c r="E342" s="295"/>
      <c r="F342" s="295"/>
      <c r="G342" s="295"/>
      <c r="H342" s="295"/>
      <c r="I342" s="296"/>
      <c r="J342" s="284">
        <f>SUM(J343)</f>
        <v>900</v>
      </c>
      <c r="K342" s="285"/>
      <c r="L342"/>
      <c r="M342"/>
      <c r="N342"/>
    </row>
    <row r="343" spans="1:14" ht="26.25" thickBot="1">
      <c r="A343"/>
      <c r="B343"/>
      <c r="C343" s="85"/>
      <c r="D343" s="53">
        <v>4135</v>
      </c>
      <c r="E343" s="377" t="s">
        <v>61</v>
      </c>
      <c r="F343" s="378"/>
      <c r="G343" s="378"/>
      <c r="H343" s="378"/>
      <c r="I343" s="379"/>
      <c r="J343" s="277">
        <v>900</v>
      </c>
      <c r="K343" s="278"/>
      <c r="L343"/>
      <c r="M343"/>
      <c r="N343"/>
    </row>
    <row r="344" spans="1:14" ht="27" thickBot="1">
      <c r="A344"/>
      <c r="B344"/>
      <c r="C344" s="70">
        <v>414</v>
      </c>
      <c r="D344" s="302" t="s">
        <v>62</v>
      </c>
      <c r="E344" s="295"/>
      <c r="F344" s="295"/>
      <c r="G344" s="295"/>
      <c r="H344" s="295"/>
      <c r="I344" s="296"/>
      <c r="J344" s="284">
        <f>SUM(J345:K348)</f>
        <v>12950</v>
      </c>
      <c r="K344" s="285"/>
      <c r="L344"/>
      <c r="M344"/>
      <c r="N344"/>
    </row>
    <row r="345" spans="1:14" ht="25.5">
      <c r="A345"/>
      <c r="B345"/>
      <c r="C345" s="84"/>
      <c r="D345" s="49">
        <v>4141</v>
      </c>
      <c r="E345" s="297" t="s">
        <v>63</v>
      </c>
      <c r="F345" s="298"/>
      <c r="G345" s="298"/>
      <c r="H345" s="298"/>
      <c r="I345" s="299"/>
      <c r="J345" s="275">
        <v>1300</v>
      </c>
      <c r="K345" s="276"/>
      <c r="L345"/>
      <c r="M345"/>
      <c r="N345"/>
    </row>
    <row r="346" spans="1:14" ht="25.5">
      <c r="A346"/>
      <c r="B346"/>
      <c r="C346" s="119"/>
      <c r="D346" s="51">
        <v>4142</v>
      </c>
      <c r="E346" s="288" t="s">
        <v>64</v>
      </c>
      <c r="F346" s="289"/>
      <c r="G346" s="289"/>
      <c r="H346" s="289"/>
      <c r="I346" s="290"/>
      <c r="J346" s="225">
        <v>850</v>
      </c>
      <c r="K346" s="226"/>
      <c r="L346"/>
      <c r="M346"/>
      <c r="N346"/>
    </row>
    <row r="347" spans="1:14" ht="25.5">
      <c r="A347"/>
      <c r="B347"/>
      <c r="C347" s="124"/>
      <c r="D347" s="73">
        <v>4148</v>
      </c>
      <c r="E347" s="288" t="s">
        <v>68</v>
      </c>
      <c r="F347" s="289"/>
      <c r="G347" s="289"/>
      <c r="H347" s="289"/>
      <c r="I347" s="290"/>
      <c r="J347" s="225">
        <v>300</v>
      </c>
      <c r="K347" s="226"/>
      <c r="L347"/>
      <c r="M347"/>
      <c r="N347"/>
    </row>
    <row r="348" spans="1:14" s="27" customFormat="1" ht="26.25" thickBot="1">
      <c r="C348" s="74"/>
      <c r="D348" s="176">
        <v>4149</v>
      </c>
      <c r="E348" s="401" t="s">
        <v>69</v>
      </c>
      <c r="F348" s="315"/>
      <c r="G348" s="315"/>
      <c r="H348" s="315"/>
      <c r="I348" s="315"/>
      <c r="J348" s="203"/>
      <c r="K348" s="206">
        <v>10500</v>
      </c>
    </row>
    <row r="349" spans="1:14" s="27" customFormat="1" ht="27" thickBot="1">
      <c r="C349" s="85">
        <v>419</v>
      </c>
      <c r="D349" s="402" t="s">
        <v>76</v>
      </c>
      <c r="E349" s="403"/>
      <c r="F349" s="403"/>
      <c r="G349" s="403"/>
      <c r="H349" s="403"/>
      <c r="I349" s="404"/>
      <c r="J349" s="392">
        <f>J350</f>
        <v>3000</v>
      </c>
      <c r="K349" s="393"/>
    </row>
    <row r="350" spans="1:14" s="27" customFormat="1" ht="26.25" thickBot="1">
      <c r="C350" s="85"/>
      <c r="D350" s="176">
        <v>4191</v>
      </c>
      <c r="E350" s="204" t="s">
        <v>77</v>
      </c>
      <c r="F350" s="204"/>
      <c r="G350" s="204"/>
      <c r="H350" s="204"/>
      <c r="I350" s="205"/>
      <c r="J350" s="273">
        <v>3000</v>
      </c>
      <c r="K350" s="274"/>
    </row>
    <row r="351" spans="1:14" ht="27" thickBot="1">
      <c r="A351"/>
      <c r="B351"/>
      <c r="C351" s="91">
        <v>431</v>
      </c>
      <c r="D351" s="405" t="s">
        <v>12</v>
      </c>
      <c r="E351" s="406"/>
      <c r="F351" s="406"/>
      <c r="G351" s="406"/>
      <c r="H351" s="406"/>
      <c r="I351" s="407"/>
      <c r="J351" s="392">
        <f>SUM(J352:K358)</f>
        <v>271000</v>
      </c>
      <c r="K351" s="393"/>
      <c r="L351"/>
      <c r="M351"/>
      <c r="N351"/>
    </row>
    <row r="352" spans="1:14" ht="25.5">
      <c r="A352"/>
      <c r="B352"/>
      <c r="C352" s="71"/>
      <c r="D352" s="72">
        <v>4313</v>
      </c>
      <c r="E352" s="566" t="s">
        <v>83</v>
      </c>
      <c r="F352" s="567"/>
      <c r="G352" s="567"/>
      <c r="H352" s="567"/>
      <c r="I352" s="568"/>
      <c r="J352" s="275">
        <v>25000</v>
      </c>
      <c r="K352" s="276"/>
    </row>
    <row r="353" spans="1:14" s="27" customFormat="1" ht="25.5">
      <c r="C353" s="120"/>
      <c r="D353" s="72">
        <v>43131</v>
      </c>
      <c r="E353" s="288" t="s">
        <v>156</v>
      </c>
      <c r="F353" s="289"/>
      <c r="G353" s="289"/>
      <c r="H353" s="289"/>
      <c r="I353" s="290"/>
      <c r="J353" s="225">
        <v>110000</v>
      </c>
      <c r="K353" s="226"/>
      <c r="L353" s="2"/>
      <c r="M353" s="2"/>
      <c r="N353" s="2"/>
    </row>
    <row r="354" spans="1:14" ht="25.5">
      <c r="A354"/>
      <c r="B354"/>
      <c r="C354" s="120"/>
      <c r="D354" s="72">
        <v>4314</v>
      </c>
      <c r="E354" s="350" t="s">
        <v>84</v>
      </c>
      <c r="F354" s="351"/>
      <c r="G354" s="351"/>
      <c r="H354" s="351"/>
      <c r="I354" s="352"/>
      <c r="J354" s="225">
        <v>12600</v>
      </c>
      <c r="K354" s="226"/>
    </row>
    <row r="355" spans="1:14" s="27" customFormat="1" ht="25.5">
      <c r="C355" s="120"/>
      <c r="D355" s="72">
        <v>43141</v>
      </c>
      <c r="E355" s="569" t="s">
        <v>85</v>
      </c>
      <c r="F355" s="570"/>
      <c r="G355" s="570"/>
      <c r="H355" s="570"/>
      <c r="I355" s="571"/>
      <c r="J355" s="225">
        <v>8400</v>
      </c>
      <c r="K355" s="226"/>
      <c r="L355" s="2"/>
      <c r="M355" s="2"/>
      <c r="N355" s="2"/>
    </row>
    <row r="356" spans="1:14" ht="25.5">
      <c r="A356"/>
      <c r="B356"/>
      <c r="C356" s="125"/>
      <c r="D356" s="49">
        <v>4316</v>
      </c>
      <c r="E356" s="447" t="s">
        <v>87</v>
      </c>
      <c r="F356" s="448"/>
      <c r="G356" s="448"/>
      <c r="H356" s="448"/>
      <c r="I356" s="449"/>
      <c r="J356" s="228">
        <v>72000</v>
      </c>
      <c r="K356" s="229"/>
    </row>
    <row r="357" spans="1:14" s="27" customFormat="1" ht="25.5">
      <c r="C357" s="163"/>
      <c r="D357" s="49">
        <v>43181</v>
      </c>
      <c r="E357" s="288" t="s">
        <v>89</v>
      </c>
      <c r="F357" s="289"/>
      <c r="G357" s="289"/>
      <c r="H357" s="289"/>
      <c r="I357" s="290"/>
      <c r="J357" s="228">
        <v>28000</v>
      </c>
      <c r="K357" s="229"/>
      <c r="L357" s="2"/>
      <c r="M357" s="2"/>
      <c r="N357" s="2"/>
    </row>
    <row r="358" spans="1:14" ht="26.25" thickBot="1">
      <c r="A358"/>
      <c r="B358"/>
      <c r="C358" s="92"/>
      <c r="D358" s="51">
        <v>4319</v>
      </c>
      <c r="E358" s="288" t="s">
        <v>90</v>
      </c>
      <c r="F358" s="289"/>
      <c r="G358" s="289"/>
      <c r="H358" s="289"/>
      <c r="I358" s="290"/>
      <c r="J358" s="228">
        <v>15000</v>
      </c>
      <c r="K358" s="229"/>
    </row>
    <row r="359" spans="1:14" ht="38.25" customHeight="1" thickBot="1">
      <c r="A359"/>
      <c r="B359"/>
      <c r="C359" s="207">
        <v>4</v>
      </c>
      <c r="D359" s="344" t="s">
        <v>99</v>
      </c>
      <c r="E359" s="345"/>
      <c r="F359" s="345"/>
      <c r="G359" s="345"/>
      <c r="H359" s="345"/>
      <c r="I359" s="346"/>
      <c r="J359" s="408">
        <f>SUM(J333,J339,J342,J349,J344,J351)</f>
        <v>484600</v>
      </c>
      <c r="K359" s="409"/>
    </row>
    <row r="360" spans="1:14" ht="15.75" thickBot="1">
      <c r="A360"/>
      <c r="B360"/>
      <c r="K360" s="18"/>
    </row>
    <row r="361" spans="1:14" ht="51">
      <c r="A361"/>
      <c r="B361"/>
      <c r="C361" s="90" t="s">
        <v>47</v>
      </c>
      <c r="D361" s="93" t="s">
        <v>47</v>
      </c>
      <c r="E361" s="219" t="s">
        <v>21</v>
      </c>
      <c r="F361" s="220"/>
      <c r="G361" s="220"/>
      <c r="H361" s="220"/>
      <c r="I361" s="221"/>
      <c r="J361" s="219" t="s">
        <v>159</v>
      </c>
      <c r="K361" s="294"/>
    </row>
    <row r="362" spans="1:14" ht="54.75" customHeight="1" thickBot="1">
      <c r="A362"/>
      <c r="B362"/>
      <c r="C362" s="180"/>
      <c r="D362" s="450" t="s">
        <v>152</v>
      </c>
      <c r="E362" s="451"/>
      <c r="F362" s="451"/>
      <c r="G362" s="451"/>
      <c r="H362" s="451"/>
      <c r="I362" s="452"/>
      <c r="J362" s="214"/>
      <c r="K362" s="215"/>
    </row>
    <row r="363" spans="1:14" ht="27" thickBot="1">
      <c r="A363"/>
      <c r="B363"/>
      <c r="C363" s="47">
        <v>411</v>
      </c>
      <c r="D363" s="302" t="s">
        <v>48</v>
      </c>
      <c r="E363" s="295"/>
      <c r="F363" s="295"/>
      <c r="G363" s="295"/>
      <c r="H363" s="295"/>
      <c r="I363" s="296"/>
      <c r="J363" s="284">
        <f>SUM(J364:K368)</f>
        <v>65098</v>
      </c>
      <c r="K363" s="285"/>
    </row>
    <row r="364" spans="1:14" ht="25.5">
      <c r="A364"/>
      <c r="B364"/>
      <c r="C364" s="123"/>
      <c r="D364" s="72">
        <v>4111</v>
      </c>
      <c r="E364" s="222" t="s">
        <v>49</v>
      </c>
      <c r="F364" s="223"/>
      <c r="G364" s="223"/>
      <c r="H364" s="223"/>
      <c r="I364" s="224"/>
      <c r="J364" s="275">
        <v>38066</v>
      </c>
      <c r="K364" s="276"/>
    </row>
    <row r="365" spans="1:14" ht="25.5">
      <c r="A365"/>
      <c r="B365"/>
      <c r="C365" s="71"/>
      <c r="D365" s="73">
        <v>4112</v>
      </c>
      <c r="E365" s="232" t="s">
        <v>50</v>
      </c>
      <c r="F365" s="233"/>
      <c r="G365" s="233"/>
      <c r="H365" s="233"/>
      <c r="I365" s="234"/>
      <c r="J365" s="225">
        <v>5633</v>
      </c>
      <c r="K365" s="226"/>
    </row>
    <row r="366" spans="1:14" ht="25.5">
      <c r="A366"/>
      <c r="B366"/>
      <c r="C366" s="120"/>
      <c r="D366" s="73">
        <v>4113</v>
      </c>
      <c r="E366" s="232" t="s">
        <v>51</v>
      </c>
      <c r="F366" s="233"/>
      <c r="G366" s="233"/>
      <c r="H366" s="233"/>
      <c r="I366" s="234"/>
      <c r="J366" s="225">
        <v>14100</v>
      </c>
      <c r="K366" s="226"/>
    </row>
    <row r="367" spans="1:14" ht="25.5">
      <c r="A367"/>
      <c r="B367"/>
      <c r="C367" s="119"/>
      <c r="D367" s="73">
        <v>4114</v>
      </c>
      <c r="E367" s="232" t="s">
        <v>52</v>
      </c>
      <c r="F367" s="233"/>
      <c r="G367" s="233"/>
      <c r="H367" s="233"/>
      <c r="I367" s="234"/>
      <c r="J367" s="225">
        <v>6466</v>
      </c>
      <c r="K367" s="226"/>
    </row>
    <row r="368" spans="1:14" ht="26.25" thickBot="1">
      <c r="A368"/>
      <c r="B368"/>
      <c r="C368" s="121"/>
      <c r="D368" s="75">
        <v>4115</v>
      </c>
      <c r="E368" s="332" t="s">
        <v>53</v>
      </c>
      <c r="F368" s="333"/>
      <c r="G368" s="333"/>
      <c r="H368" s="333"/>
      <c r="I368" s="334"/>
      <c r="J368" s="282">
        <v>833</v>
      </c>
      <c r="K368" s="283"/>
    </row>
    <row r="369" spans="1:14" ht="27" thickBot="1">
      <c r="A369"/>
      <c r="B369"/>
      <c r="C369" s="70">
        <v>412</v>
      </c>
      <c r="D369" s="302" t="s">
        <v>54</v>
      </c>
      <c r="E369" s="295"/>
      <c r="F369" s="295"/>
      <c r="G369" s="295"/>
      <c r="H369" s="295"/>
      <c r="I369" s="296"/>
      <c r="J369" s="284">
        <f>SUM(J370:K371)</f>
        <v>1900</v>
      </c>
      <c r="K369" s="285"/>
      <c r="N369"/>
    </row>
    <row r="370" spans="1:14" ht="25.5">
      <c r="A370"/>
      <c r="B370"/>
      <c r="C370" s="71"/>
      <c r="D370" s="72">
        <v>4123</v>
      </c>
      <c r="E370" s="222" t="s">
        <v>55</v>
      </c>
      <c r="F370" s="223"/>
      <c r="G370" s="223"/>
      <c r="H370" s="223"/>
      <c r="I370" s="224"/>
      <c r="J370" s="275">
        <v>0</v>
      </c>
      <c r="K370" s="276"/>
      <c r="N370"/>
    </row>
    <row r="371" spans="1:14" ht="26.25" thickBot="1">
      <c r="A371"/>
      <c r="B371"/>
      <c r="C371" s="121"/>
      <c r="D371" s="76">
        <v>4127</v>
      </c>
      <c r="E371" s="332" t="s">
        <v>57</v>
      </c>
      <c r="F371" s="333"/>
      <c r="G371" s="333"/>
      <c r="H371" s="333"/>
      <c r="I371" s="334"/>
      <c r="J371" s="282">
        <v>1900</v>
      </c>
      <c r="K371" s="283"/>
      <c r="N371"/>
    </row>
    <row r="372" spans="1:14" ht="27" thickBot="1">
      <c r="A372"/>
      <c r="B372"/>
      <c r="C372" s="47">
        <v>413</v>
      </c>
      <c r="D372" s="302" t="s">
        <v>58</v>
      </c>
      <c r="E372" s="295"/>
      <c r="F372" s="295"/>
      <c r="G372" s="295"/>
      <c r="H372" s="295"/>
      <c r="I372" s="296"/>
      <c r="J372" s="284">
        <f>SUM(J373)</f>
        <v>750</v>
      </c>
      <c r="K372" s="285"/>
      <c r="N372"/>
    </row>
    <row r="373" spans="1:14" ht="26.25" thickBot="1">
      <c r="A373"/>
      <c r="B373"/>
      <c r="C373" s="74"/>
      <c r="D373" s="75">
        <v>4135</v>
      </c>
      <c r="E373" s="322" t="s">
        <v>61</v>
      </c>
      <c r="F373" s="323"/>
      <c r="G373" s="323"/>
      <c r="H373" s="323"/>
      <c r="I373" s="324"/>
      <c r="J373" s="277">
        <v>750</v>
      </c>
      <c r="K373" s="278"/>
      <c r="N373"/>
    </row>
    <row r="374" spans="1:14" ht="27" thickBot="1">
      <c r="A374"/>
      <c r="B374"/>
      <c r="C374" s="70">
        <v>414</v>
      </c>
      <c r="D374" s="302" t="s">
        <v>62</v>
      </c>
      <c r="E374" s="295"/>
      <c r="F374" s="295"/>
      <c r="G374" s="295"/>
      <c r="H374" s="295"/>
      <c r="I374" s="296"/>
      <c r="J374" s="284">
        <f>SUM(J375:K378)</f>
        <v>3400</v>
      </c>
      <c r="K374" s="285"/>
      <c r="N374"/>
    </row>
    <row r="375" spans="1:14" ht="25.5">
      <c r="A375"/>
      <c r="B375"/>
      <c r="C375" s="71"/>
      <c r="D375" s="72">
        <v>4141</v>
      </c>
      <c r="E375" s="297" t="s">
        <v>63</v>
      </c>
      <c r="F375" s="298"/>
      <c r="G375" s="298"/>
      <c r="H375" s="298"/>
      <c r="I375" s="299"/>
      <c r="J375" s="275">
        <v>400</v>
      </c>
      <c r="K375" s="276"/>
      <c r="N375"/>
    </row>
    <row r="376" spans="1:14" ht="25.5">
      <c r="A376"/>
      <c r="B376"/>
      <c r="C376" s="120"/>
      <c r="D376" s="73">
        <v>4142</v>
      </c>
      <c r="E376" s="288" t="s">
        <v>64</v>
      </c>
      <c r="F376" s="289"/>
      <c r="G376" s="289"/>
      <c r="H376" s="289"/>
      <c r="I376" s="290"/>
      <c r="J376" s="225">
        <v>800</v>
      </c>
      <c r="K376" s="226"/>
      <c r="N376"/>
    </row>
    <row r="377" spans="1:14" ht="26.25" thickBot="1">
      <c r="A377"/>
      <c r="B377"/>
      <c r="C377" s="121"/>
      <c r="D377" s="73">
        <v>4148</v>
      </c>
      <c r="E377" s="288" t="s">
        <v>68</v>
      </c>
      <c r="F377" s="289"/>
      <c r="G377" s="289"/>
      <c r="H377" s="289"/>
      <c r="I377" s="290"/>
      <c r="J377" s="225">
        <v>200</v>
      </c>
      <c r="K377" s="226"/>
      <c r="N377"/>
    </row>
    <row r="378" spans="1:14" s="27" customFormat="1" ht="26.25" thickBot="1">
      <c r="C378" s="74"/>
      <c r="D378" s="57">
        <v>4149</v>
      </c>
      <c r="E378" s="315" t="s">
        <v>69</v>
      </c>
      <c r="F378" s="315"/>
      <c r="G378" s="315"/>
      <c r="H378" s="315"/>
      <c r="I378" s="316"/>
      <c r="J378" s="273">
        <v>2000</v>
      </c>
      <c r="K378" s="274"/>
      <c r="L378" s="2"/>
      <c r="M378" s="2"/>
    </row>
    <row r="379" spans="1:14" ht="42" customHeight="1" thickBot="1">
      <c r="A379"/>
      <c r="B379"/>
      <c r="C379" s="116">
        <v>4</v>
      </c>
      <c r="D379" s="376" t="s">
        <v>99</v>
      </c>
      <c r="E379" s="345"/>
      <c r="F379" s="345"/>
      <c r="G379" s="345"/>
      <c r="H379" s="345"/>
      <c r="I379" s="345"/>
      <c r="J379" s="408">
        <f>SUM(J363,J369,J372,J374)</f>
        <v>71148</v>
      </c>
      <c r="K379" s="409"/>
      <c r="N379"/>
    </row>
    <row r="380" spans="1:14" s="27" customFormat="1" ht="27" thickBot="1">
      <c r="C380" s="113"/>
      <c r="D380" s="111"/>
      <c r="E380" s="111"/>
      <c r="F380" s="111"/>
      <c r="G380" s="111"/>
      <c r="H380" s="111"/>
      <c r="I380" s="111"/>
      <c r="J380" s="112"/>
      <c r="K380" s="112"/>
      <c r="L380" s="2"/>
      <c r="M380" s="2"/>
    </row>
    <row r="381" spans="1:14" ht="51.75" thickBot="1">
      <c r="A381"/>
      <c r="B381"/>
      <c r="C381" s="45" t="s">
        <v>47</v>
      </c>
      <c r="D381" s="95" t="s">
        <v>47</v>
      </c>
      <c r="E381" s="328" t="s">
        <v>21</v>
      </c>
      <c r="F381" s="329"/>
      <c r="G381" s="329"/>
      <c r="H381" s="329"/>
      <c r="I381" s="330"/>
      <c r="J381" s="328" t="s">
        <v>159</v>
      </c>
      <c r="K381" s="338"/>
      <c r="L381" s="7"/>
      <c r="M381" s="7"/>
      <c r="N381"/>
    </row>
    <row r="382" spans="1:14" ht="31.5" customHeight="1" thickBot="1">
      <c r="A382"/>
      <c r="B382"/>
      <c r="C382" s="182"/>
      <c r="D382" s="468" t="s">
        <v>134</v>
      </c>
      <c r="E382" s="469"/>
      <c r="F382" s="469"/>
      <c r="G382" s="469"/>
      <c r="H382" s="469"/>
      <c r="I382" s="472"/>
      <c r="J382" s="300"/>
      <c r="K382" s="301"/>
      <c r="L382" s="7"/>
      <c r="M382" s="7"/>
      <c r="N382"/>
    </row>
    <row r="383" spans="1:14" ht="27" thickBot="1">
      <c r="A383"/>
      <c r="B383"/>
      <c r="C383" s="70">
        <v>411</v>
      </c>
      <c r="D383" s="302" t="s">
        <v>48</v>
      </c>
      <c r="E383" s="295"/>
      <c r="F383" s="295"/>
      <c r="G383" s="295"/>
      <c r="H383" s="295"/>
      <c r="I383" s="296"/>
      <c r="J383" s="284">
        <f>SUM(J384:K388)</f>
        <v>51698</v>
      </c>
      <c r="K383" s="285"/>
      <c r="N383"/>
    </row>
    <row r="384" spans="1:14" ht="25.5">
      <c r="A384"/>
      <c r="B384"/>
      <c r="C384" s="71"/>
      <c r="D384" s="72">
        <v>4111</v>
      </c>
      <c r="E384" s="222" t="s">
        <v>49</v>
      </c>
      <c r="F384" s="223"/>
      <c r="G384" s="223"/>
      <c r="H384" s="223"/>
      <c r="I384" s="224"/>
      <c r="J384" s="275">
        <v>30266</v>
      </c>
      <c r="K384" s="276"/>
      <c r="N384"/>
    </row>
    <row r="385" spans="1:14" ht="25.5">
      <c r="A385"/>
      <c r="B385"/>
      <c r="C385" s="120"/>
      <c r="D385" s="73">
        <v>4112</v>
      </c>
      <c r="E385" s="232" t="s">
        <v>50</v>
      </c>
      <c r="F385" s="233"/>
      <c r="G385" s="233"/>
      <c r="H385" s="233"/>
      <c r="I385" s="234"/>
      <c r="J385" s="225">
        <v>4483</v>
      </c>
      <c r="K385" s="226"/>
      <c r="N385"/>
    </row>
    <row r="386" spans="1:14" ht="25.5">
      <c r="A386"/>
      <c r="B386"/>
      <c r="C386" s="71"/>
      <c r="D386" s="73">
        <v>4113</v>
      </c>
      <c r="E386" s="232" t="s">
        <v>51</v>
      </c>
      <c r="F386" s="233"/>
      <c r="G386" s="233"/>
      <c r="H386" s="233"/>
      <c r="I386" s="234"/>
      <c r="J386" s="225">
        <v>11100</v>
      </c>
      <c r="K386" s="226"/>
    </row>
    <row r="387" spans="1:14" ht="25.5">
      <c r="A387"/>
      <c r="B387"/>
      <c r="C387" s="119"/>
      <c r="D387" s="73">
        <v>4114</v>
      </c>
      <c r="E387" s="232" t="s">
        <v>52</v>
      </c>
      <c r="F387" s="233"/>
      <c r="G387" s="233"/>
      <c r="H387" s="233"/>
      <c r="I387" s="234"/>
      <c r="J387" s="225">
        <v>5216</v>
      </c>
      <c r="K387" s="226"/>
    </row>
    <row r="388" spans="1:14" ht="26.25" thickBot="1">
      <c r="A388"/>
      <c r="B388"/>
      <c r="C388" s="121"/>
      <c r="D388" s="75">
        <v>4115</v>
      </c>
      <c r="E388" s="332" t="s">
        <v>53</v>
      </c>
      <c r="F388" s="333"/>
      <c r="G388" s="333"/>
      <c r="H388" s="333"/>
      <c r="I388" s="334"/>
      <c r="J388" s="282">
        <v>633</v>
      </c>
      <c r="K388" s="283"/>
    </row>
    <row r="389" spans="1:14" ht="27" thickBot="1">
      <c r="A389"/>
      <c r="B389"/>
      <c r="C389" s="70">
        <v>412</v>
      </c>
      <c r="D389" s="302" t="s">
        <v>54</v>
      </c>
      <c r="E389" s="295"/>
      <c r="F389" s="295"/>
      <c r="G389" s="295"/>
      <c r="H389" s="295"/>
      <c r="I389" s="296"/>
      <c r="J389" s="284">
        <f>SUM(J390:K391)</f>
        <v>700</v>
      </c>
      <c r="K389" s="285"/>
    </row>
    <row r="390" spans="1:14" ht="25.5">
      <c r="A390"/>
      <c r="B390"/>
      <c r="C390" s="71"/>
      <c r="D390" s="72">
        <v>4123</v>
      </c>
      <c r="E390" s="222" t="s">
        <v>55</v>
      </c>
      <c r="F390" s="223"/>
      <c r="G390" s="223"/>
      <c r="H390" s="223"/>
      <c r="I390" s="224"/>
      <c r="J390" s="275">
        <v>0</v>
      </c>
      <c r="K390" s="276"/>
    </row>
    <row r="391" spans="1:14" ht="25.5">
      <c r="A391"/>
      <c r="B391"/>
      <c r="C391" s="119"/>
      <c r="D391" s="76">
        <v>4127</v>
      </c>
      <c r="E391" s="369" t="s">
        <v>57</v>
      </c>
      <c r="F391" s="370"/>
      <c r="G391" s="370"/>
      <c r="H391" s="370"/>
      <c r="I391" s="371"/>
      <c r="J391" s="365">
        <v>700</v>
      </c>
      <c r="K391" s="366"/>
    </row>
    <row r="392" spans="1:14" ht="27" thickBot="1">
      <c r="A392"/>
      <c r="B392"/>
      <c r="C392" s="134">
        <v>413</v>
      </c>
      <c r="D392" s="603" t="s">
        <v>58</v>
      </c>
      <c r="E392" s="604"/>
      <c r="F392" s="604"/>
      <c r="G392" s="604"/>
      <c r="H392" s="604"/>
      <c r="I392" s="605"/>
      <c r="J392" s="596">
        <f>SUM(J393)</f>
        <v>350</v>
      </c>
      <c r="K392" s="597"/>
    </row>
    <row r="393" spans="1:14" ht="26.25" thickBot="1">
      <c r="A393"/>
      <c r="B393"/>
      <c r="C393" s="70"/>
      <c r="D393" s="53">
        <v>4135</v>
      </c>
      <c r="E393" s="322" t="s">
        <v>61</v>
      </c>
      <c r="F393" s="323"/>
      <c r="G393" s="323"/>
      <c r="H393" s="323"/>
      <c r="I393" s="324"/>
      <c r="J393" s="277">
        <v>350</v>
      </c>
      <c r="K393" s="278"/>
    </row>
    <row r="394" spans="1:14" ht="27" thickBot="1">
      <c r="A394"/>
      <c r="B394"/>
      <c r="C394" s="70">
        <v>414</v>
      </c>
      <c r="D394" s="302" t="s">
        <v>62</v>
      </c>
      <c r="E394" s="295"/>
      <c r="F394" s="295"/>
      <c r="G394" s="295"/>
      <c r="H394" s="295"/>
      <c r="I394" s="296"/>
      <c r="J394" s="284">
        <f>SUM(J395:K398)</f>
        <v>36000</v>
      </c>
      <c r="K394" s="285"/>
    </row>
    <row r="395" spans="1:14" ht="25.5">
      <c r="A395"/>
      <c r="B395"/>
      <c r="C395" s="87"/>
      <c r="D395" s="49">
        <v>4141</v>
      </c>
      <c r="E395" s="297" t="s">
        <v>63</v>
      </c>
      <c r="F395" s="298"/>
      <c r="G395" s="298"/>
      <c r="H395" s="298"/>
      <c r="I395" s="299"/>
      <c r="J395" s="275">
        <v>200</v>
      </c>
      <c r="K395" s="276"/>
    </row>
    <row r="396" spans="1:14" ht="25.5">
      <c r="A396"/>
      <c r="B396"/>
      <c r="C396" s="120"/>
      <c r="D396" s="51">
        <v>4142</v>
      </c>
      <c r="E396" s="288" t="s">
        <v>64</v>
      </c>
      <c r="F396" s="289"/>
      <c r="G396" s="289"/>
      <c r="H396" s="289"/>
      <c r="I396" s="290"/>
      <c r="J396" s="225">
        <v>250</v>
      </c>
      <c r="K396" s="226"/>
    </row>
    <row r="397" spans="1:14" ht="26.25" thickBot="1">
      <c r="A397"/>
      <c r="B397"/>
      <c r="C397" s="85"/>
      <c r="D397" s="53">
        <v>4148</v>
      </c>
      <c r="E397" s="279" t="s">
        <v>68</v>
      </c>
      <c r="F397" s="280"/>
      <c r="G397" s="280"/>
      <c r="H397" s="280"/>
      <c r="I397" s="281"/>
      <c r="J397" s="282">
        <v>100</v>
      </c>
      <c r="K397" s="283"/>
    </row>
    <row r="398" spans="1:14" s="27" customFormat="1" ht="26.25" thickBot="1">
      <c r="C398" s="71"/>
      <c r="D398" s="104">
        <v>4149</v>
      </c>
      <c r="E398" s="378" t="s">
        <v>69</v>
      </c>
      <c r="F398" s="378"/>
      <c r="G398" s="378"/>
      <c r="H398" s="378"/>
      <c r="I398" s="379"/>
      <c r="J398" s="277">
        <v>35450</v>
      </c>
      <c r="K398" s="278"/>
      <c r="L398" s="2"/>
      <c r="M398" s="2"/>
      <c r="N398" s="2"/>
    </row>
    <row r="399" spans="1:14" s="27" customFormat="1" ht="27" thickBot="1">
      <c r="C399" s="470">
        <v>418</v>
      </c>
      <c r="D399" s="375" t="s">
        <v>148</v>
      </c>
      <c r="E399" s="295"/>
      <c r="F399" s="295"/>
      <c r="G399" s="295"/>
      <c r="H399" s="295"/>
      <c r="I399" s="296"/>
      <c r="J399" s="284">
        <f>SUM(J400)</f>
        <v>30000</v>
      </c>
      <c r="K399" s="285"/>
      <c r="L399" s="2"/>
      <c r="M399" s="2"/>
      <c r="N399" s="2"/>
    </row>
    <row r="400" spans="1:14" s="27" customFormat="1" ht="26.25" thickBot="1">
      <c r="C400" s="471"/>
      <c r="D400" s="59">
        <v>41811</v>
      </c>
      <c r="E400" s="322" t="s">
        <v>149</v>
      </c>
      <c r="F400" s="323"/>
      <c r="G400" s="323"/>
      <c r="H400" s="323"/>
      <c r="I400" s="324"/>
      <c r="J400" s="277">
        <v>30000</v>
      </c>
      <c r="K400" s="278"/>
      <c r="L400" s="2"/>
      <c r="M400" s="2"/>
      <c r="N400" s="2"/>
    </row>
    <row r="401" spans="1:14" s="27" customFormat="1" ht="27" thickBot="1">
      <c r="C401" s="152">
        <v>431</v>
      </c>
      <c r="D401" s="310" t="s">
        <v>12</v>
      </c>
      <c r="E401" s="311"/>
      <c r="F401" s="311"/>
      <c r="G401" s="311"/>
      <c r="H401" s="311"/>
      <c r="I401" s="312"/>
      <c r="J401" s="284">
        <f>SUM(J402)</f>
        <v>60000</v>
      </c>
      <c r="K401" s="285"/>
      <c r="L401" s="2"/>
      <c r="M401" s="2"/>
      <c r="N401" s="2"/>
    </row>
    <row r="402" spans="1:14" s="27" customFormat="1" ht="26.25" thickBot="1">
      <c r="C402" s="165"/>
      <c r="D402" s="73">
        <v>43181</v>
      </c>
      <c r="E402" s="313" t="s">
        <v>89</v>
      </c>
      <c r="F402" s="313"/>
      <c r="G402" s="313"/>
      <c r="H402" s="313"/>
      <c r="I402" s="314"/>
      <c r="J402" s="277">
        <v>60000</v>
      </c>
      <c r="K402" s="278"/>
      <c r="L402" s="2"/>
      <c r="M402" s="2"/>
      <c r="N402" s="2"/>
    </row>
    <row r="403" spans="1:14" ht="39.75" customHeight="1" thickBot="1">
      <c r="A403"/>
      <c r="B403"/>
      <c r="C403" s="115">
        <v>4</v>
      </c>
      <c r="D403" s="380" t="s">
        <v>99</v>
      </c>
      <c r="E403" s="387"/>
      <c r="F403" s="387"/>
      <c r="G403" s="387"/>
      <c r="H403" s="387"/>
      <c r="I403" s="388"/>
      <c r="J403" s="598">
        <f>SUM(J383+J389+J392+J394+J399+J401)</f>
        <v>178748</v>
      </c>
      <c r="K403" s="599"/>
    </row>
    <row r="404" spans="1:14" ht="15.75" thickBot="1">
      <c r="A404"/>
      <c r="B404"/>
      <c r="D404" s="19"/>
      <c r="E404" s="19"/>
      <c r="F404" s="19"/>
      <c r="G404" s="19"/>
      <c r="H404" s="19"/>
      <c r="I404" s="19"/>
      <c r="J404" s="19"/>
      <c r="K404" s="20"/>
    </row>
    <row r="405" spans="1:14" ht="45.75" customHeight="1">
      <c r="A405"/>
      <c r="B405"/>
      <c r="C405" s="109" t="s">
        <v>47</v>
      </c>
      <c r="D405" s="69" t="s">
        <v>47</v>
      </c>
      <c r="E405" s="219" t="s">
        <v>21</v>
      </c>
      <c r="F405" s="220"/>
      <c r="G405" s="220"/>
      <c r="H405" s="220"/>
      <c r="I405" s="221"/>
      <c r="J405" s="219" t="s">
        <v>159</v>
      </c>
      <c r="K405" s="294"/>
      <c r="L405" s="18"/>
      <c r="M405" s="18"/>
      <c r="N405"/>
    </row>
    <row r="406" spans="1:14" ht="27" thickBot="1">
      <c r="A406"/>
      <c r="B406"/>
      <c r="C406" s="181"/>
      <c r="D406" s="372" t="s">
        <v>135</v>
      </c>
      <c r="E406" s="373"/>
      <c r="F406" s="373"/>
      <c r="G406" s="373"/>
      <c r="H406" s="373"/>
      <c r="I406" s="374"/>
      <c r="J406" s="214"/>
      <c r="K406" s="215"/>
      <c r="L406" s="18"/>
      <c r="M406" s="18"/>
      <c r="N406"/>
    </row>
    <row r="407" spans="1:14" ht="27" thickBot="1">
      <c r="A407"/>
      <c r="B407"/>
      <c r="C407" s="47">
        <v>411</v>
      </c>
      <c r="D407" s="302" t="s">
        <v>48</v>
      </c>
      <c r="E407" s="295"/>
      <c r="F407" s="295"/>
      <c r="G407" s="295"/>
      <c r="H407" s="295"/>
      <c r="I407" s="296"/>
      <c r="J407" s="284">
        <f>SUM(J408:K412)</f>
        <v>54000</v>
      </c>
      <c r="K407" s="285"/>
      <c r="L407" s="18"/>
      <c r="M407" s="18"/>
      <c r="N407"/>
    </row>
    <row r="408" spans="1:14" ht="25.5">
      <c r="A408"/>
      <c r="B408"/>
      <c r="C408" s="71"/>
      <c r="D408" s="72">
        <v>4111</v>
      </c>
      <c r="E408" s="222" t="s">
        <v>49</v>
      </c>
      <c r="F408" s="223"/>
      <c r="G408" s="223"/>
      <c r="H408" s="223"/>
      <c r="I408" s="224"/>
      <c r="J408" s="275">
        <v>31565</v>
      </c>
      <c r="K408" s="276"/>
      <c r="L408" s="18"/>
      <c r="M408" s="18"/>
      <c r="N408"/>
    </row>
    <row r="409" spans="1:14" ht="25.5">
      <c r="A409"/>
      <c r="B409"/>
      <c r="C409" s="119"/>
      <c r="D409" s="73">
        <v>4112</v>
      </c>
      <c r="E409" s="232" t="s">
        <v>50</v>
      </c>
      <c r="F409" s="233"/>
      <c r="G409" s="233"/>
      <c r="H409" s="233"/>
      <c r="I409" s="234"/>
      <c r="J409" s="225">
        <v>4685</v>
      </c>
      <c r="K409" s="226"/>
      <c r="L409" s="18"/>
      <c r="M409" s="18"/>
      <c r="N409"/>
    </row>
    <row r="410" spans="1:14" ht="25.5">
      <c r="A410"/>
      <c r="B410"/>
      <c r="C410" s="119"/>
      <c r="D410" s="73">
        <v>4113</v>
      </c>
      <c r="E410" s="232" t="s">
        <v>51</v>
      </c>
      <c r="F410" s="233"/>
      <c r="G410" s="233"/>
      <c r="H410" s="233"/>
      <c r="I410" s="234"/>
      <c r="J410" s="225">
        <v>11700</v>
      </c>
      <c r="K410" s="226"/>
      <c r="L410" s="18"/>
      <c r="M410" s="18"/>
      <c r="N410"/>
    </row>
    <row r="411" spans="1:14" ht="25.5">
      <c r="A411"/>
      <c r="B411"/>
      <c r="C411" s="120"/>
      <c r="D411" s="73">
        <v>4114</v>
      </c>
      <c r="E411" s="232" t="s">
        <v>52</v>
      </c>
      <c r="F411" s="233"/>
      <c r="G411" s="233"/>
      <c r="H411" s="233"/>
      <c r="I411" s="234"/>
      <c r="J411" s="225">
        <v>5365</v>
      </c>
      <c r="K411" s="226"/>
      <c r="L411" s="21"/>
      <c r="M411" s="21"/>
      <c r="N411"/>
    </row>
    <row r="412" spans="1:14" ht="26.25" thickBot="1">
      <c r="A412"/>
      <c r="B412"/>
      <c r="C412" s="121"/>
      <c r="D412" s="75">
        <v>4115</v>
      </c>
      <c r="E412" s="332" t="s">
        <v>53</v>
      </c>
      <c r="F412" s="333"/>
      <c r="G412" s="333"/>
      <c r="H412" s="333"/>
      <c r="I412" s="334"/>
      <c r="J412" s="282">
        <v>685</v>
      </c>
      <c r="K412" s="283"/>
      <c r="L412" s="18"/>
      <c r="M412" s="18"/>
      <c r="N412"/>
    </row>
    <row r="413" spans="1:14" ht="27" thickBot="1">
      <c r="A413"/>
      <c r="B413"/>
      <c r="C413" s="47">
        <v>412</v>
      </c>
      <c r="D413" s="302" t="s">
        <v>54</v>
      </c>
      <c r="E413" s="295"/>
      <c r="F413" s="295"/>
      <c r="G413" s="295"/>
      <c r="H413" s="295"/>
      <c r="I413" s="296"/>
      <c r="J413" s="284">
        <f>SUM(J414:K415)</f>
        <v>3000</v>
      </c>
      <c r="K413" s="285"/>
      <c r="L413" s="18"/>
      <c r="M413" s="18"/>
      <c r="N413"/>
    </row>
    <row r="414" spans="1:14" ht="25.5">
      <c r="A414"/>
      <c r="B414"/>
      <c r="C414" s="71"/>
      <c r="D414" s="72">
        <v>4123</v>
      </c>
      <c r="E414" s="222" t="s">
        <v>55</v>
      </c>
      <c r="F414" s="223"/>
      <c r="G414" s="223"/>
      <c r="H414" s="223"/>
      <c r="I414" s="224"/>
      <c r="J414" s="275">
        <v>0</v>
      </c>
      <c r="K414" s="276"/>
      <c r="L414" s="18"/>
      <c r="M414" s="18"/>
      <c r="N414"/>
    </row>
    <row r="415" spans="1:14" ht="26.25" thickBot="1">
      <c r="A415"/>
      <c r="B415"/>
      <c r="C415" s="121"/>
      <c r="D415" s="76">
        <v>4127</v>
      </c>
      <c r="E415" s="332" t="s">
        <v>57</v>
      </c>
      <c r="F415" s="333"/>
      <c r="G415" s="333"/>
      <c r="H415" s="333"/>
      <c r="I415" s="334"/>
      <c r="J415" s="282">
        <v>3000</v>
      </c>
      <c r="K415" s="283"/>
      <c r="L415" s="18"/>
      <c r="M415" s="18"/>
      <c r="N415"/>
    </row>
    <row r="416" spans="1:14" ht="27" thickBot="1">
      <c r="A416"/>
      <c r="B416"/>
      <c r="C416" s="47">
        <v>413</v>
      </c>
      <c r="D416" s="302" t="s">
        <v>58</v>
      </c>
      <c r="E416" s="295"/>
      <c r="F416" s="295"/>
      <c r="G416" s="295"/>
      <c r="H416" s="295"/>
      <c r="I416" s="296"/>
      <c r="J416" s="284">
        <f>SUM(J417)</f>
        <v>350</v>
      </c>
      <c r="K416" s="285"/>
      <c r="L416" s="18"/>
      <c r="M416" s="18"/>
      <c r="N416"/>
    </row>
    <row r="417" spans="1:14" ht="26.25" thickBot="1">
      <c r="A417"/>
      <c r="B417"/>
      <c r="C417" s="74"/>
      <c r="D417" s="75">
        <v>4135</v>
      </c>
      <c r="E417" s="322" t="s">
        <v>61</v>
      </c>
      <c r="F417" s="323"/>
      <c r="G417" s="323"/>
      <c r="H417" s="323"/>
      <c r="I417" s="324"/>
      <c r="J417" s="277">
        <v>350</v>
      </c>
      <c r="K417" s="278"/>
      <c r="N417"/>
    </row>
    <row r="418" spans="1:14" ht="27" thickBot="1">
      <c r="A418"/>
      <c r="B418"/>
      <c r="C418" s="47">
        <v>414</v>
      </c>
      <c r="D418" s="302" t="s">
        <v>62</v>
      </c>
      <c r="E418" s="295"/>
      <c r="F418" s="295"/>
      <c r="G418" s="295"/>
      <c r="H418" s="295"/>
      <c r="I418" s="296"/>
      <c r="J418" s="284">
        <f>SUM(J419:K421)</f>
        <v>850</v>
      </c>
      <c r="K418" s="285"/>
      <c r="N418"/>
    </row>
    <row r="419" spans="1:14" ht="25.5">
      <c r="A419"/>
      <c r="B419"/>
      <c r="C419" s="71"/>
      <c r="D419" s="72">
        <v>4141</v>
      </c>
      <c r="E419" s="297" t="s">
        <v>63</v>
      </c>
      <c r="F419" s="298"/>
      <c r="G419" s="298"/>
      <c r="H419" s="298"/>
      <c r="I419" s="299"/>
      <c r="J419" s="275">
        <v>500</v>
      </c>
      <c r="K419" s="276"/>
      <c r="N419"/>
    </row>
    <row r="420" spans="1:14" ht="25.5">
      <c r="A420"/>
      <c r="B420"/>
      <c r="C420" s="119"/>
      <c r="D420" s="73">
        <v>4142</v>
      </c>
      <c r="E420" s="288" t="s">
        <v>64</v>
      </c>
      <c r="F420" s="289"/>
      <c r="G420" s="289"/>
      <c r="H420" s="289"/>
      <c r="I420" s="290"/>
      <c r="J420" s="225">
        <v>250</v>
      </c>
      <c r="K420" s="226"/>
      <c r="N420"/>
    </row>
    <row r="421" spans="1:14" ht="26.25" thickBot="1">
      <c r="A421"/>
      <c r="B421"/>
      <c r="C421" s="121"/>
      <c r="D421" s="75">
        <v>4148</v>
      </c>
      <c r="E421" s="279" t="s">
        <v>68</v>
      </c>
      <c r="F421" s="280"/>
      <c r="G421" s="280"/>
      <c r="H421" s="280"/>
      <c r="I421" s="281"/>
      <c r="J421" s="282">
        <v>100</v>
      </c>
      <c r="K421" s="283"/>
      <c r="N421"/>
    </row>
    <row r="422" spans="1:14" ht="43.5" customHeight="1" thickBot="1">
      <c r="A422"/>
      <c r="B422"/>
      <c r="C422" s="115">
        <v>4</v>
      </c>
      <c r="D422" s="380" t="s">
        <v>99</v>
      </c>
      <c r="E422" s="381"/>
      <c r="F422" s="381"/>
      <c r="G422" s="381"/>
      <c r="H422" s="381"/>
      <c r="I422" s="382"/>
      <c r="J422" s="561">
        <f>SUM(J407,J413,J416,J418)</f>
        <v>58200</v>
      </c>
      <c r="K422" s="562"/>
      <c r="N422"/>
    </row>
    <row r="423" spans="1:14" ht="11.25" customHeight="1" thickBot="1">
      <c r="A423"/>
      <c r="B423"/>
      <c r="C423" s="15"/>
      <c r="D423" s="22"/>
      <c r="E423" s="22"/>
      <c r="F423" s="22"/>
      <c r="G423" s="22"/>
      <c r="H423" s="22"/>
      <c r="I423" s="22"/>
      <c r="J423" s="10"/>
      <c r="K423" s="10"/>
      <c r="N423"/>
    </row>
    <row r="424" spans="1:14" ht="48" customHeight="1" thickBot="1">
      <c r="A424"/>
      <c r="B424"/>
      <c r="C424" s="82" t="s">
        <v>47</v>
      </c>
      <c r="D424" s="95" t="s">
        <v>47</v>
      </c>
      <c r="E424" s="328" t="s">
        <v>21</v>
      </c>
      <c r="F424" s="329"/>
      <c r="G424" s="329"/>
      <c r="H424" s="329"/>
      <c r="I424" s="338"/>
      <c r="J424" s="563" t="s">
        <v>159</v>
      </c>
      <c r="K424" s="338"/>
      <c r="L424" s="18"/>
      <c r="M424" s="18"/>
      <c r="N424"/>
    </row>
    <row r="425" spans="1:14" ht="33" customHeight="1" thickBot="1">
      <c r="A425"/>
      <c r="B425"/>
      <c r="C425" s="181"/>
      <c r="D425" s="383" t="s">
        <v>154</v>
      </c>
      <c r="E425" s="384"/>
      <c r="F425" s="384"/>
      <c r="G425" s="384"/>
      <c r="H425" s="384"/>
      <c r="I425" s="385"/>
      <c r="J425" s="564"/>
      <c r="K425" s="565"/>
      <c r="L425" s="18"/>
      <c r="M425" s="18"/>
      <c r="N425"/>
    </row>
    <row r="426" spans="1:14" ht="27" thickBot="1">
      <c r="A426"/>
      <c r="B426"/>
      <c r="C426" s="47">
        <v>411</v>
      </c>
      <c r="D426" s="302" t="s">
        <v>48</v>
      </c>
      <c r="E426" s="295"/>
      <c r="F426" s="295"/>
      <c r="G426" s="295"/>
      <c r="H426" s="295"/>
      <c r="I426" s="296"/>
      <c r="J426" s="284">
        <f>SUM(J427:K431)</f>
        <v>44000</v>
      </c>
      <c r="K426" s="285"/>
      <c r="L426" s="18"/>
      <c r="M426" s="18"/>
      <c r="N426"/>
    </row>
    <row r="427" spans="1:14" ht="25.5">
      <c r="A427"/>
      <c r="B427"/>
      <c r="C427" s="71"/>
      <c r="D427" s="72">
        <v>4111</v>
      </c>
      <c r="E427" s="222" t="s">
        <v>49</v>
      </c>
      <c r="F427" s="223"/>
      <c r="G427" s="223"/>
      <c r="H427" s="223"/>
      <c r="I427" s="224"/>
      <c r="J427" s="275">
        <v>25665</v>
      </c>
      <c r="K427" s="276"/>
      <c r="L427" s="18"/>
      <c r="M427" s="18"/>
      <c r="N427"/>
    </row>
    <row r="428" spans="1:14" ht="25.5">
      <c r="A428"/>
      <c r="B428"/>
      <c r="C428" s="120"/>
      <c r="D428" s="73">
        <v>4112</v>
      </c>
      <c r="E428" s="232" t="s">
        <v>50</v>
      </c>
      <c r="F428" s="233"/>
      <c r="G428" s="233"/>
      <c r="H428" s="233"/>
      <c r="I428" s="234"/>
      <c r="J428" s="225">
        <v>3835</v>
      </c>
      <c r="K428" s="226"/>
      <c r="L428" s="18"/>
      <c r="M428" s="18"/>
      <c r="N428"/>
    </row>
    <row r="429" spans="1:14" ht="25.5">
      <c r="A429"/>
      <c r="B429"/>
      <c r="C429" s="122"/>
      <c r="D429" s="117">
        <v>4113</v>
      </c>
      <c r="E429" s="232" t="s">
        <v>51</v>
      </c>
      <c r="F429" s="233"/>
      <c r="G429" s="233"/>
      <c r="H429" s="233"/>
      <c r="I429" s="234"/>
      <c r="J429" s="225">
        <v>9500</v>
      </c>
      <c r="K429" s="226"/>
      <c r="L429" s="18"/>
      <c r="M429" s="18"/>
      <c r="N429"/>
    </row>
    <row r="430" spans="1:14" ht="25.5">
      <c r="A430"/>
      <c r="B430"/>
      <c r="C430" s="71"/>
      <c r="D430" s="73">
        <v>4114</v>
      </c>
      <c r="E430" s="232" t="s">
        <v>52</v>
      </c>
      <c r="F430" s="233"/>
      <c r="G430" s="233"/>
      <c r="H430" s="233"/>
      <c r="I430" s="234"/>
      <c r="J430" s="225">
        <v>4465</v>
      </c>
      <c r="K430" s="226"/>
      <c r="L430" s="21"/>
      <c r="M430" s="21"/>
      <c r="N430"/>
    </row>
    <row r="431" spans="1:14" ht="26.25" thickBot="1">
      <c r="A431"/>
      <c r="B431"/>
      <c r="C431" s="121"/>
      <c r="D431" s="75">
        <v>4115</v>
      </c>
      <c r="E431" s="332" t="s">
        <v>53</v>
      </c>
      <c r="F431" s="333"/>
      <c r="G431" s="333"/>
      <c r="H431" s="333"/>
      <c r="I431" s="334"/>
      <c r="J431" s="282">
        <v>535</v>
      </c>
      <c r="K431" s="283"/>
      <c r="L431" s="18"/>
      <c r="M431" s="18"/>
      <c r="N431"/>
    </row>
    <row r="432" spans="1:14" ht="24.75" customHeight="1" thickBot="1">
      <c r="A432"/>
      <c r="B432"/>
      <c r="C432" s="47">
        <v>412</v>
      </c>
      <c r="D432" s="302" t="s">
        <v>54</v>
      </c>
      <c r="E432" s="295"/>
      <c r="F432" s="295"/>
      <c r="G432" s="295"/>
      <c r="H432" s="295"/>
      <c r="I432" s="296"/>
      <c r="J432" s="284">
        <f>SUM(J433:K434)</f>
        <v>700</v>
      </c>
      <c r="K432" s="285"/>
      <c r="L432" s="18"/>
      <c r="M432" s="18"/>
      <c r="N432"/>
    </row>
    <row r="433" spans="1:14" ht="25.5">
      <c r="A433"/>
      <c r="B433"/>
      <c r="C433" s="71"/>
      <c r="D433" s="72">
        <v>4123</v>
      </c>
      <c r="E433" s="222" t="s">
        <v>55</v>
      </c>
      <c r="F433" s="223"/>
      <c r="G433" s="223"/>
      <c r="H433" s="223"/>
      <c r="I433" s="224"/>
      <c r="J433" s="275">
        <v>0</v>
      </c>
      <c r="K433" s="276"/>
      <c r="L433" s="18"/>
      <c r="M433" s="18"/>
      <c r="N433"/>
    </row>
    <row r="434" spans="1:14" ht="26.25" thickBot="1">
      <c r="A434"/>
      <c r="B434"/>
      <c r="C434" s="121"/>
      <c r="D434" s="76">
        <v>4127</v>
      </c>
      <c r="E434" s="332" t="s">
        <v>57</v>
      </c>
      <c r="F434" s="333"/>
      <c r="G434" s="333"/>
      <c r="H434" s="333"/>
      <c r="I434" s="334"/>
      <c r="J434" s="282">
        <v>700</v>
      </c>
      <c r="K434" s="283"/>
      <c r="L434" s="18"/>
      <c r="M434" s="18"/>
      <c r="N434"/>
    </row>
    <row r="435" spans="1:14" ht="24" customHeight="1" thickBot="1">
      <c r="A435"/>
      <c r="B435"/>
      <c r="C435" s="47">
        <v>413</v>
      </c>
      <c r="D435" s="302" t="s">
        <v>58</v>
      </c>
      <c r="E435" s="295"/>
      <c r="F435" s="295"/>
      <c r="G435" s="295"/>
      <c r="H435" s="295"/>
      <c r="I435" s="296"/>
      <c r="J435" s="284">
        <f>SUM(J436)</f>
        <v>350</v>
      </c>
      <c r="K435" s="285"/>
      <c r="L435" s="18"/>
      <c r="M435" s="18"/>
      <c r="N435"/>
    </row>
    <row r="436" spans="1:14" ht="26.25" thickBot="1">
      <c r="A436"/>
      <c r="B436"/>
      <c r="C436" s="74"/>
      <c r="D436" s="75">
        <v>4135</v>
      </c>
      <c r="E436" s="322" t="s">
        <v>61</v>
      </c>
      <c r="F436" s="323"/>
      <c r="G436" s="323"/>
      <c r="H436" s="323"/>
      <c r="I436" s="324"/>
      <c r="J436" s="277">
        <v>350</v>
      </c>
      <c r="K436" s="278"/>
      <c r="N436"/>
    </row>
    <row r="437" spans="1:14" ht="27" thickBot="1">
      <c r="A437"/>
      <c r="B437"/>
      <c r="C437" s="47">
        <v>414</v>
      </c>
      <c r="D437" s="302" t="s">
        <v>62</v>
      </c>
      <c r="E437" s="295"/>
      <c r="F437" s="295"/>
      <c r="G437" s="295"/>
      <c r="H437" s="295"/>
      <c r="I437" s="296"/>
      <c r="J437" s="284">
        <f>SUM(J438:K442)</f>
        <v>10600</v>
      </c>
      <c r="K437" s="285"/>
      <c r="N437"/>
    </row>
    <row r="438" spans="1:14" ht="25.5">
      <c r="A438"/>
      <c r="B438"/>
      <c r="C438" s="71"/>
      <c r="D438" s="72">
        <v>4141</v>
      </c>
      <c r="E438" s="297" t="s">
        <v>63</v>
      </c>
      <c r="F438" s="298"/>
      <c r="G438" s="298"/>
      <c r="H438" s="298"/>
      <c r="I438" s="299"/>
      <c r="J438" s="275">
        <v>200</v>
      </c>
      <c r="K438" s="276"/>
      <c r="N438"/>
    </row>
    <row r="439" spans="1:14" ht="25.5">
      <c r="A439"/>
      <c r="B439"/>
      <c r="C439" s="120"/>
      <c r="D439" s="73">
        <v>4142</v>
      </c>
      <c r="E439" s="288" t="s">
        <v>64</v>
      </c>
      <c r="F439" s="289"/>
      <c r="G439" s="289"/>
      <c r="H439" s="289"/>
      <c r="I439" s="290"/>
      <c r="J439" s="225">
        <v>300</v>
      </c>
      <c r="K439" s="226"/>
      <c r="N439"/>
    </row>
    <row r="440" spans="1:14" s="27" customFormat="1" ht="25.5">
      <c r="C440" s="71"/>
      <c r="D440" s="73">
        <v>4146</v>
      </c>
      <c r="E440" s="288" t="s">
        <v>177</v>
      </c>
      <c r="F440" s="289"/>
      <c r="G440" s="289"/>
      <c r="H440" s="289"/>
      <c r="I440" s="290"/>
      <c r="J440" s="225">
        <v>5000</v>
      </c>
      <c r="K440" s="226"/>
      <c r="L440" s="2"/>
      <c r="M440" s="2"/>
    </row>
    <row r="441" spans="1:14" ht="25.5">
      <c r="A441"/>
      <c r="B441"/>
      <c r="C441" s="71"/>
      <c r="D441" s="73">
        <v>4148</v>
      </c>
      <c r="E441" s="288" t="s">
        <v>68</v>
      </c>
      <c r="F441" s="289"/>
      <c r="G441" s="289"/>
      <c r="H441" s="289"/>
      <c r="I441" s="290"/>
      <c r="J441" s="225">
        <v>100</v>
      </c>
      <c r="K441" s="226"/>
      <c r="N441"/>
    </row>
    <row r="442" spans="1:14" s="27" customFormat="1" ht="25.5">
      <c r="C442" s="71"/>
      <c r="D442" s="73">
        <v>4149</v>
      </c>
      <c r="E442" s="159" t="s">
        <v>69</v>
      </c>
      <c r="F442" s="159"/>
      <c r="G442" s="159"/>
      <c r="H442" s="159"/>
      <c r="I442" s="160"/>
      <c r="J442" s="225">
        <v>5000</v>
      </c>
      <c r="K442" s="226"/>
      <c r="L442" s="2"/>
      <c r="M442" s="2"/>
    </row>
    <row r="443" spans="1:14" ht="30" customHeight="1" thickBot="1">
      <c r="A443"/>
      <c r="B443"/>
      <c r="C443" s="114">
        <v>4</v>
      </c>
      <c r="D443" s="386" t="s">
        <v>99</v>
      </c>
      <c r="E443" s="387"/>
      <c r="F443" s="387"/>
      <c r="G443" s="387"/>
      <c r="H443" s="387"/>
      <c r="I443" s="388"/>
      <c r="J443" s="559">
        <f>SUM(J426,J432,J435,J437)</f>
        <v>55650</v>
      </c>
      <c r="K443" s="560"/>
      <c r="N443"/>
    </row>
    <row r="444" spans="1:14" ht="21" thickBot="1">
      <c r="A444"/>
      <c r="B444"/>
      <c r="C444" s="15"/>
      <c r="D444" s="22"/>
      <c r="E444" s="22"/>
      <c r="F444" s="22"/>
      <c r="G444" s="22"/>
      <c r="H444" s="22"/>
      <c r="I444" s="16"/>
      <c r="J444" s="10"/>
      <c r="K444" s="17"/>
      <c r="N444"/>
    </row>
    <row r="445" spans="1:14" ht="51">
      <c r="A445"/>
      <c r="B445"/>
      <c r="C445" s="45" t="s">
        <v>47</v>
      </c>
      <c r="D445" s="69" t="s">
        <v>47</v>
      </c>
      <c r="E445" s="219" t="s">
        <v>21</v>
      </c>
      <c r="F445" s="220"/>
      <c r="G445" s="220"/>
      <c r="H445" s="220"/>
      <c r="I445" s="221"/>
      <c r="J445" s="219" t="s">
        <v>22</v>
      </c>
      <c r="K445" s="294"/>
      <c r="L445" s="18"/>
      <c r="M445" s="18"/>
      <c r="N445"/>
    </row>
    <row r="446" spans="1:14" ht="27" thickBot="1">
      <c r="A446"/>
      <c r="B446"/>
      <c r="C446" s="180"/>
      <c r="D446" s="372" t="s">
        <v>136</v>
      </c>
      <c r="E446" s="373"/>
      <c r="F446" s="373"/>
      <c r="G446" s="373"/>
      <c r="H446" s="373"/>
      <c r="I446" s="374"/>
      <c r="J446" s="214"/>
      <c r="K446" s="215"/>
      <c r="L446" s="18"/>
      <c r="M446" s="18"/>
      <c r="N446"/>
    </row>
    <row r="447" spans="1:14" ht="27" thickBot="1">
      <c r="A447"/>
      <c r="B447"/>
      <c r="C447" s="47">
        <v>411</v>
      </c>
      <c r="D447" s="94"/>
      <c r="E447" s="295" t="s">
        <v>48</v>
      </c>
      <c r="F447" s="295"/>
      <c r="G447" s="295"/>
      <c r="H447" s="295"/>
      <c r="I447" s="296"/>
      <c r="J447" s="284">
        <f>SUM(J448:K452)</f>
        <v>52000</v>
      </c>
      <c r="K447" s="285"/>
      <c r="L447" s="18"/>
      <c r="M447" s="18"/>
      <c r="N447"/>
    </row>
    <row r="448" spans="1:14" ht="25.5">
      <c r="A448"/>
      <c r="B448"/>
      <c r="C448" s="123"/>
      <c r="D448" s="72">
        <v>4111</v>
      </c>
      <c r="E448" s="222" t="s">
        <v>49</v>
      </c>
      <c r="F448" s="223"/>
      <c r="G448" s="223"/>
      <c r="H448" s="223"/>
      <c r="I448" s="224"/>
      <c r="J448" s="275">
        <v>30650</v>
      </c>
      <c r="K448" s="276"/>
      <c r="L448" s="18"/>
      <c r="M448" s="18"/>
      <c r="N448"/>
    </row>
    <row r="449" spans="1:14" ht="25.5">
      <c r="A449"/>
      <c r="B449"/>
      <c r="C449" s="120"/>
      <c r="D449" s="73">
        <v>4112</v>
      </c>
      <c r="E449" s="232" t="s">
        <v>50</v>
      </c>
      <c r="F449" s="233"/>
      <c r="G449" s="233"/>
      <c r="H449" s="233"/>
      <c r="I449" s="234"/>
      <c r="J449" s="225">
        <v>4300</v>
      </c>
      <c r="K449" s="226"/>
      <c r="L449" s="18"/>
      <c r="M449" s="18"/>
      <c r="N449"/>
    </row>
    <row r="450" spans="1:14" ht="25.5">
      <c r="A450"/>
      <c r="B450"/>
      <c r="C450" s="71"/>
      <c r="D450" s="73">
        <v>4113</v>
      </c>
      <c r="E450" s="232" t="s">
        <v>51</v>
      </c>
      <c r="F450" s="233"/>
      <c r="G450" s="233"/>
      <c r="H450" s="233"/>
      <c r="I450" s="234"/>
      <c r="J450" s="225">
        <v>11250</v>
      </c>
      <c r="K450" s="226"/>
      <c r="L450" s="18"/>
      <c r="M450" s="18"/>
      <c r="N450"/>
    </row>
    <row r="451" spans="1:14" ht="25.5">
      <c r="A451"/>
      <c r="B451"/>
      <c r="C451" s="119"/>
      <c r="D451" s="73">
        <v>4114</v>
      </c>
      <c r="E451" s="232" t="s">
        <v>52</v>
      </c>
      <c r="F451" s="233"/>
      <c r="G451" s="233"/>
      <c r="H451" s="233"/>
      <c r="I451" s="234"/>
      <c r="J451" s="225">
        <v>5100</v>
      </c>
      <c r="K451" s="226"/>
      <c r="L451" s="21"/>
      <c r="M451" s="21"/>
      <c r="N451"/>
    </row>
    <row r="452" spans="1:14" ht="26.25" thickBot="1">
      <c r="A452"/>
      <c r="B452"/>
      <c r="C452" s="121"/>
      <c r="D452" s="75">
        <v>4115</v>
      </c>
      <c r="E452" s="332" t="s">
        <v>53</v>
      </c>
      <c r="F452" s="333"/>
      <c r="G452" s="333"/>
      <c r="H452" s="333"/>
      <c r="I452" s="334"/>
      <c r="J452" s="282">
        <v>700</v>
      </c>
      <c r="K452" s="283"/>
      <c r="L452" s="18"/>
      <c r="M452" s="18"/>
      <c r="N452"/>
    </row>
    <row r="453" spans="1:14" ht="27" thickBot="1">
      <c r="A453"/>
      <c r="B453"/>
      <c r="C453" s="47">
        <v>412</v>
      </c>
      <c r="D453" s="104"/>
      <c r="E453" s="295" t="s">
        <v>54</v>
      </c>
      <c r="F453" s="295"/>
      <c r="G453" s="295"/>
      <c r="H453" s="295"/>
      <c r="I453" s="296"/>
      <c r="J453" s="284">
        <f>SUM(J454:K455)</f>
        <v>700</v>
      </c>
      <c r="K453" s="285"/>
      <c r="L453" s="18"/>
      <c r="M453" s="18"/>
      <c r="N453"/>
    </row>
    <row r="454" spans="1:14" ht="25.5">
      <c r="A454"/>
      <c r="B454"/>
      <c r="C454" s="71"/>
      <c r="D454" s="72">
        <v>4123</v>
      </c>
      <c r="E454" s="222" t="s">
        <v>55</v>
      </c>
      <c r="F454" s="223"/>
      <c r="G454" s="223"/>
      <c r="H454" s="223"/>
      <c r="I454" s="224"/>
      <c r="J454" s="275">
        <v>0</v>
      </c>
      <c r="K454" s="276"/>
      <c r="L454" s="18"/>
      <c r="M454" s="18"/>
      <c r="N454"/>
    </row>
    <row r="455" spans="1:14" ht="26.25" thickBot="1">
      <c r="A455"/>
      <c r="C455" s="121"/>
      <c r="D455" s="76">
        <v>4127</v>
      </c>
      <c r="E455" s="332" t="s">
        <v>57</v>
      </c>
      <c r="F455" s="333"/>
      <c r="G455" s="333"/>
      <c r="H455" s="333"/>
      <c r="I455" s="334"/>
      <c r="J455" s="282">
        <v>700</v>
      </c>
      <c r="K455" s="283"/>
      <c r="L455" s="18"/>
      <c r="M455" s="18"/>
      <c r="N455"/>
    </row>
    <row r="456" spans="1:14" ht="27" thickBot="1">
      <c r="A456"/>
      <c r="C456" s="47">
        <v>413</v>
      </c>
      <c r="D456" s="104"/>
      <c r="E456" s="292" t="s">
        <v>58</v>
      </c>
      <c r="F456" s="292"/>
      <c r="G456" s="292"/>
      <c r="H456" s="292"/>
      <c r="I456" s="293"/>
      <c r="J456" s="284">
        <f>SUM(J457)</f>
        <v>2500</v>
      </c>
      <c r="K456" s="285"/>
      <c r="L456" s="18"/>
      <c r="M456" s="18"/>
      <c r="N456"/>
    </row>
    <row r="457" spans="1:14" ht="26.25" thickBot="1">
      <c r="A457"/>
      <c r="C457" s="74"/>
      <c r="D457" s="75">
        <v>4135</v>
      </c>
      <c r="E457" s="377" t="s">
        <v>61</v>
      </c>
      <c r="F457" s="378"/>
      <c r="G457" s="378"/>
      <c r="H457" s="378"/>
      <c r="I457" s="379"/>
      <c r="J457" s="277">
        <v>2500</v>
      </c>
      <c r="K457" s="278"/>
      <c r="N457"/>
    </row>
    <row r="458" spans="1:14" ht="27" thickBot="1">
      <c r="A458"/>
      <c r="C458" s="70">
        <v>414</v>
      </c>
      <c r="D458" s="105"/>
      <c r="E458" s="292" t="s">
        <v>62</v>
      </c>
      <c r="F458" s="292"/>
      <c r="G458" s="292"/>
      <c r="H458" s="292"/>
      <c r="I458" s="293"/>
      <c r="J458" s="284">
        <f>SUM(J459:K462)</f>
        <v>51800</v>
      </c>
      <c r="K458" s="285"/>
      <c r="N458"/>
    </row>
    <row r="459" spans="1:14" ht="25.5">
      <c r="A459"/>
      <c r="C459" s="71"/>
      <c r="D459" s="72">
        <v>4141</v>
      </c>
      <c r="E459" s="222" t="s">
        <v>63</v>
      </c>
      <c r="F459" s="223"/>
      <c r="G459" s="223"/>
      <c r="H459" s="223"/>
      <c r="I459" s="224"/>
      <c r="J459" s="275">
        <v>400</v>
      </c>
      <c r="K459" s="276"/>
      <c r="N459"/>
    </row>
    <row r="460" spans="1:14" ht="25.5">
      <c r="A460"/>
      <c r="C460" s="119"/>
      <c r="D460" s="73">
        <v>4142</v>
      </c>
      <c r="E460" s="232" t="s">
        <v>64</v>
      </c>
      <c r="F460" s="233"/>
      <c r="G460" s="233"/>
      <c r="H460" s="233"/>
      <c r="I460" s="234"/>
      <c r="J460" s="225">
        <v>300</v>
      </c>
      <c r="K460" s="226"/>
      <c r="N460"/>
    </row>
    <row r="461" spans="1:14" ht="25.5">
      <c r="A461"/>
      <c r="C461" s="124"/>
      <c r="D461" s="73">
        <v>4148</v>
      </c>
      <c r="E461" s="232" t="s">
        <v>68</v>
      </c>
      <c r="F461" s="233"/>
      <c r="G461" s="233"/>
      <c r="H461" s="233"/>
      <c r="I461" s="234"/>
      <c r="J461" s="225">
        <v>100</v>
      </c>
      <c r="K461" s="226"/>
      <c r="N461"/>
    </row>
    <row r="462" spans="1:14" s="27" customFormat="1" ht="25.5">
      <c r="C462" s="84"/>
      <c r="D462" s="201">
        <v>4149</v>
      </c>
      <c r="E462" s="232" t="s">
        <v>69</v>
      </c>
      <c r="F462" s="233"/>
      <c r="G462" s="233"/>
      <c r="H462" s="233"/>
      <c r="I462" s="234"/>
      <c r="J462" s="225">
        <v>51000</v>
      </c>
      <c r="K462" s="226"/>
      <c r="L462" s="2"/>
      <c r="M462" s="2"/>
    </row>
    <row r="463" spans="1:14" ht="25.5" customHeight="1" thickBot="1">
      <c r="A463"/>
      <c r="C463" s="114">
        <v>4</v>
      </c>
      <c r="D463" s="386" t="s">
        <v>99</v>
      </c>
      <c r="E463" s="387"/>
      <c r="F463" s="387"/>
      <c r="G463" s="387"/>
      <c r="H463" s="387"/>
      <c r="I463" s="388"/>
      <c r="J463" s="559">
        <f>SUM(J447,J453,J456,J458)</f>
        <v>107000</v>
      </c>
      <c r="K463" s="560"/>
      <c r="N463"/>
    </row>
    <row r="464" spans="1:14" s="27" customFormat="1" ht="13.5" customHeight="1" thickBot="1">
      <c r="C464" s="2"/>
      <c r="D464" s="2"/>
      <c r="E464" s="2"/>
      <c r="F464" s="2"/>
      <c r="G464" s="2"/>
      <c r="H464" s="2"/>
      <c r="I464" s="2"/>
      <c r="J464" s="2"/>
      <c r="K464" s="2"/>
      <c r="L464" s="2"/>
      <c r="M464" s="2"/>
      <c r="N464" s="2"/>
    </row>
    <row r="465" spans="3:14" s="27" customFormat="1" ht="49.5" customHeight="1">
      <c r="C465" s="45" t="s">
        <v>47</v>
      </c>
      <c r="D465" s="69" t="s">
        <v>47</v>
      </c>
      <c r="E465" s="219" t="s">
        <v>21</v>
      </c>
      <c r="F465" s="220"/>
      <c r="G465" s="220"/>
      <c r="H465" s="220"/>
      <c r="I465" s="221"/>
      <c r="J465" s="219" t="s">
        <v>159</v>
      </c>
      <c r="K465" s="294"/>
      <c r="L465" s="2"/>
      <c r="M465" s="2"/>
      <c r="N465" s="2"/>
    </row>
    <row r="466" spans="3:14" s="27" customFormat="1" ht="46.5" customHeight="1" thickBot="1">
      <c r="C466" s="180"/>
      <c r="D466" s="553" t="s">
        <v>195</v>
      </c>
      <c r="E466" s="554"/>
      <c r="F466" s="554"/>
      <c r="G466" s="554"/>
      <c r="H466" s="554"/>
      <c r="I466" s="555"/>
      <c r="J466" s="214"/>
      <c r="K466" s="215"/>
      <c r="L466" s="2"/>
      <c r="M466" s="2"/>
      <c r="N466" s="2"/>
    </row>
    <row r="467" spans="3:14" s="27" customFormat="1" ht="25.5" customHeight="1" thickBot="1">
      <c r="C467" s="70">
        <v>411</v>
      </c>
      <c r="D467" s="83"/>
      <c r="E467" s="295" t="s">
        <v>48</v>
      </c>
      <c r="F467" s="295"/>
      <c r="G467" s="295"/>
      <c r="H467" s="295"/>
      <c r="I467" s="296"/>
      <c r="J467" s="284">
        <f>SUM(J468:K472)</f>
        <v>16800</v>
      </c>
      <c r="K467" s="285"/>
      <c r="L467" s="2"/>
      <c r="M467" s="2"/>
      <c r="N467" s="2"/>
    </row>
    <row r="468" spans="3:14" s="27" customFormat="1" ht="25.5" customHeight="1">
      <c r="C468" s="71"/>
      <c r="D468" s="72">
        <v>4111</v>
      </c>
      <c r="E468" s="222" t="s">
        <v>49</v>
      </c>
      <c r="F468" s="223"/>
      <c r="G468" s="223"/>
      <c r="H468" s="223"/>
      <c r="I468" s="224"/>
      <c r="J468" s="275">
        <v>10000</v>
      </c>
      <c r="K468" s="276"/>
      <c r="L468" s="2"/>
      <c r="M468" s="2"/>
      <c r="N468" s="2"/>
    </row>
    <row r="469" spans="3:14" s="27" customFormat="1" ht="25.5" customHeight="1">
      <c r="C469" s="119"/>
      <c r="D469" s="73">
        <v>4112</v>
      </c>
      <c r="E469" s="232" t="s">
        <v>50</v>
      </c>
      <c r="F469" s="233"/>
      <c r="G469" s="233"/>
      <c r="H469" s="233"/>
      <c r="I469" s="234"/>
      <c r="J469" s="225">
        <v>1400</v>
      </c>
      <c r="K469" s="226"/>
      <c r="L469" s="2"/>
      <c r="M469" s="2"/>
      <c r="N469" s="2"/>
    </row>
    <row r="470" spans="3:14" s="27" customFormat="1" ht="25.5" customHeight="1">
      <c r="C470" s="119"/>
      <c r="D470" s="73">
        <v>4113</v>
      </c>
      <c r="E470" s="232" t="s">
        <v>51</v>
      </c>
      <c r="F470" s="233"/>
      <c r="G470" s="233"/>
      <c r="H470" s="233"/>
      <c r="I470" s="234"/>
      <c r="J470" s="225">
        <v>3600</v>
      </c>
      <c r="K470" s="226"/>
      <c r="L470" s="2"/>
      <c r="M470" s="2"/>
      <c r="N470" s="2"/>
    </row>
    <row r="471" spans="3:14" s="27" customFormat="1" ht="25.5" customHeight="1">
      <c r="C471" s="119"/>
      <c r="D471" s="73">
        <v>4114</v>
      </c>
      <c r="E471" s="232" t="s">
        <v>52</v>
      </c>
      <c r="F471" s="233"/>
      <c r="G471" s="233"/>
      <c r="H471" s="233"/>
      <c r="I471" s="234"/>
      <c r="J471" s="225">
        <v>1600</v>
      </c>
      <c r="K471" s="226"/>
      <c r="L471" s="2"/>
      <c r="M471" s="2"/>
      <c r="N471" s="2"/>
    </row>
    <row r="472" spans="3:14" s="27" customFormat="1" ht="25.5" customHeight="1" thickBot="1">
      <c r="C472" s="121"/>
      <c r="D472" s="75">
        <v>4115</v>
      </c>
      <c r="E472" s="332" t="s">
        <v>53</v>
      </c>
      <c r="F472" s="333"/>
      <c r="G472" s="333"/>
      <c r="H472" s="333"/>
      <c r="I472" s="334"/>
      <c r="J472" s="282">
        <v>200</v>
      </c>
      <c r="K472" s="283"/>
      <c r="L472" s="2"/>
      <c r="M472" s="2"/>
      <c r="N472" s="2"/>
    </row>
    <row r="473" spans="3:14" s="27" customFormat="1" ht="25.5" customHeight="1" thickBot="1">
      <c r="C473" s="47">
        <v>412</v>
      </c>
      <c r="D473" s="166"/>
      <c r="E473" s="292" t="s">
        <v>54</v>
      </c>
      <c r="F473" s="292"/>
      <c r="G473" s="292"/>
      <c r="H473" s="292"/>
      <c r="I473" s="293"/>
      <c r="J473" s="284">
        <f>SUM(J474:K474)</f>
        <v>0</v>
      </c>
      <c r="K473" s="285"/>
      <c r="L473" s="2"/>
      <c r="M473" s="2"/>
      <c r="N473" s="2"/>
    </row>
    <row r="474" spans="3:14" s="27" customFormat="1" ht="25.5" customHeight="1" thickBot="1">
      <c r="C474" s="71"/>
      <c r="D474" s="76">
        <v>4127</v>
      </c>
      <c r="E474" s="332" t="s">
        <v>57</v>
      </c>
      <c r="F474" s="333"/>
      <c r="G474" s="333"/>
      <c r="H474" s="333"/>
      <c r="I474" s="334"/>
      <c r="J474" s="282">
        <v>0</v>
      </c>
      <c r="K474" s="283"/>
      <c r="L474" s="2"/>
      <c r="M474" s="2"/>
      <c r="N474" s="2"/>
    </row>
    <row r="475" spans="3:14" s="27" customFormat="1" ht="25.5" customHeight="1" thickBot="1">
      <c r="C475" s="47">
        <v>413</v>
      </c>
      <c r="D475" s="166"/>
      <c r="E475" s="292" t="s">
        <v>58</v>
      </c>
      <c r="F475" s="292"/>
      <c r="G475" s="292"/>
      <c r="H475" s="292"/>
      <c r="I475" s="293"/>
      <c r="J475" s="284">
        <f>SUM(J476:K479)</f>
        <v>600</v>
      </c>
      <c r="K475" s="285"/>
      <c r="L475" s="2"/>
      <c r="M475" s="2"/>
      <c r="N475" s="2"/>
    </row>
    <row r="476" spans="3:14" s="27" customFormat="1" ht="25.5" customHeight="1">
      <c r="C476" s="171"/>
      <c r="D476" s="167">
        <v>4131</v>
      </c>
      <c r="E476" s="317" t="s">
        <v>59</v>
      </c>
      <c r="F476" s="318"/>
      <c r="G476" s="318"/>
      <c r="H476" s="318"/>
      <c r="I476" s="319"/>
      <c r="J476" s="320">
        <v>100</v>
      </c>
      <c r="K476" s="321"/>
      <c r="L476" s="2"/>
      <c r="M476" s="2"/>
      <c r="N476" s="2"/>
    </row>
    <row r="477" spans="3:14" s="27" customFormat="1" ht="25.5" customHeight="1">
      <c r="C477" s="169"/>
      <c r="D477" s="153">
        <v>4133</v>
      </c>
      <c r="E477" s="232" t="s">
        <v>175</v>
      </c>
      <c r="F477" s="233"/>
      <c r="G477" s="233"/>
      <c r="H477" s="233"/>
      <c r="I477" s="234"/>
      <c r="J477" s="367">
        <v>0</v>
      </c>
      <c r="K477" s="368"/>
      <c r="L477" s="2"/>
      <c r="M477" s="2"/>
      <c r="N477" s="2"/>
    </row>
    <row r="478" spans="3:14" s="27" customFormat="1" ht="25.5" customHeight="1">
      <c r="C478" s="172"/>
      <c r="D478" s="162">
        <v>4134</v>
      </c>
      <c r="E478" s="353" t="s">
        <v>60</v>
      </c>
      <c r="F478" s="354"/>
      <c r="G478" s="354"/>
      <c r="H478" s="354"/>
      <c r="I478" s="355"/>
      <c r="J478" s="367">
        <v>0</v>
      </c>
      <c r="K478" s="368"/>
      <c r="L478" s="2"/>
      <c r="M478" s="2"/>
      <c r="N478" s="2"/>
    </row>
    <row r="479" spans="3:14" s="27" customFormat="1" ht="25.5" customHeight="1" thickBot="1">
      <c r="C479" s="172"/>
      <c r="D479" s="75">
        <v>4135</v>
      </c>
      <c r="E479" s="288" t="s">
        <v>61</v>
      </c>
      <c r="F479" s="289"/>
      <c r="G479" s="289"/>
      <c r="H479" s="289"/>
      <c r="I479" s="290"/>
      <c r="J479" s="225">
        <v>500</v>
      </c>
      <c r="K479" s="226"/>
      <c r="L479" s="2"/>
      <c r="M479" s="2"/>
      <c r="N479" s="2"/>
    </row>
    <row r="480" spans="3:14" s="27" customFormat="1" ht="25.5" customHeight="1" thickBot="1">
      <c r="C480" s="47">
        <v>414</v>
      </c>
      <c r="D480" s="161"/>
      <c r="E480" s="292" t="s">
        <v>62</v>
      </c>
      <c r="F480" s="292"/>
      <c r="G480" s="292"/>
      <c r="H480" s="292"/>
      <c r="I480" s="293"/>
      <c r="J480" s="284">
        <f>SUM(J481:K484)</f>
        <v>400</v>
      </c>
      <c r="K480" s="285"/>
      <c r="L480" s="2"/>
      <c r="M480" s="2"/>
      <c r="N480" s="2"/>
    </row>
    <row r="481" spans="1:14" s="27" customFormat="1" ht="25.5" customHeight="1">
      <c r="C481" s="71"/>
      <c r="D481" s="72">
        <v>4141</v>
      </c>
      <c r="E481" s="297" t="s">
        <v>63</v>
      </c>
      <c r="F481" s="298"/>
      <c r="G481" s="298"/>
      <c r="H481" s="298"/>
      <c r="I481" s="299"/>
      <c r="J481" s="275">
        <v>200</v>
      </c>
      <c r="K481" s="276"/>
      <c r="L481" s="2"/>
      <c r="M481" s="2"/>
      <c r="N481" s="2"/>
    </row>
    <row r="482" spans="1:14" s="27" customFormat="1" ht="25.5" customHeight="1">
      <c r="C482" s="71"/>
      <c r="D482" s="72">
        <v>4142</v>
      </c>
      <c r="E482" s="288" t="s">
        <v>64</v>
      </c>
      <c r="F482" s="289"/>
      <c r="G482" s="289"/>
      <c r="H482" s="289"/>
      <c r="I482" s="290"/>
      <c r="J482" s="225">
        <v>100</v>
      </c>
      <c r="K482" s="226"/>
      <c r="L482" s="2"/>
      <c r="M482" s="2"/>
      <c r="N482" s="2"/>
    </row>
    <row r="483" spans="1:14" s="27" customFormat="1" ht="25.5" customHeight="1">
      <c r="C483" s="71"/>
      <c r="D483" s="72">
        <v>4143</v>
      </c>
      <c r="E483" s="156" t="s">
        <v>65</v>
      </c>
      <c r="F483" s="157"/>
      <c r="G483" s="157"/>
      <c r="H483" s="157"/>
      <c r="I483" s="158"/>
      <c r="J483" s="225">
        <v>0</v>
      </c>
      <c r="K483" s="226"/>
      <c r="L483" s="2"/>
      <c r="M483" s="2"/>
      <c r="N483" s="2"/>
    </row>
    <row r="484" spans="1:14" s="27" customFormat="1" ht="25.5" customHeight="1" thickBot="1">
      <c r="C484" s="71"/>
      <c r="D484" s="179">
        <v>4148</v>
      </c>
      <c r="E484" s="350" t="s">
        <v>68</v>
      </c>
      <c r="F484" s="351"/>
      <c r="G484" s="351"/>
      <c r="H484" s="351"/>
      <c r="I484" s="352"/>
      <c r="J484" s="365">
        <v>100</v>
      </c>
      <c r="K484" s="366"/>
      <c r="L484" s="2"/>
      <c r="M484" s="2"/>
      <c r="N484" s="2"/>
    </row>
    <row r="485" spans="1:14" s="27" customFormat="1" ht="25.5" customHeight="1" thickBot="1">
      <c r="A485" s="27" t="s">
        <v>176</v>
      </c>
      <c r="C485" s="47">
        <v>419</v>
      </c>
      <c r="D485" s="580" t="s">
        <v>180</v>
      </c>
      <c r="E485" s="581"/>
      <c r="F485" s="581"/>
      <c r="G485" s="581"/>
      <c r="H485" s="581"/>
      <c r="I485" s="582"/>
      <c r="J485" s="284">
        <f>SUM(J486:K487)</f>
        <v>0</v>
      </c>
      <c r="K485" s="285"/>
      <c r="L485" s="4"/>
      <c r="M485" s="2"/>
      <c r="N485" s="2"/>
    </row>
    <row r="486" spans="1:14" s="27" customFormat="1" ht="25.5" customHeight="1">
      <c r="C486" s="186"/>
      <c r="D486" s="168">
        <v>4191</v>
      </c>
      <c r="E486" s="447" t="s">
        <v>77</v>
      </c>
      <c r="F486" s="448"/>
      <c r="G486" s="448"/>
      <c r="H486" s="448"/>
      <c r="I486" s="449"/>
      <c r="J486" s="275">
        <v>0</v>
      </c>
      <c r="K486" s="276"/>
      <c r="L486" s="2"/>
      <c r="M486" s="2"/>
      <c r="N486" s="2"/>
    </row>
    <row r="487" spans="1:14" s="27" customFormat="1" ht="35.25" customHeight="1" thickBot="1">
      <c r="C487" s="71"/>
      <c r="D487" s="177">
        <v>4196</v>
      </c>
      <c r="E487" s="279" t="s">
        <v>179</v>
      </c>
      <c r="F487" s="280"/>
      <c r="G487" s="280"/>
      <c r="H487" s="280"/>
      <c r="I487" s="281"/>
      <c r="J487" s="282">
        <v>0</v>
      </c>
      <c r="K487" s="283"/>
      <c r="L487" s="2"/>
      <c r="M487" s="2"/>
      <c r="N487" s="2"/>
    </row>
    <row r="488" spans="1:14" s="27" customFormat="1" ht="53.25" customHeight="1" thickBot="1">
      <c r="C488" s="47">
        <v>431</v>
      </c>
      <c r="D488" s="178"/>
      <c r="E488" s="600" t="s">
        <v>174</v>
      </c>
      <c r="F488" s="601"/>
      <c r="G488" s="601"/>
      <c r="H488" s="601"/>
      <c r="I488" s="602"/>
      <c r="J488" s="308">
        <f>SUM(J489:K490)</f>
        <v>0</v>
      </c>
      <c r="K488" s="309"/>
      <c r="L488" s="4"/>
      <c r="M488" s="2"/>
      <c r="N488" s="2"/>
    </row>
    <row r="489" spans="1:14" s="27" customFormat="1" ht="34.5" customHeight="1">
      <c r="C489" s="71"/>
      <c r="D489" s="168">
        <v>4314</v>
      </c>
      <c r="E489" s="447" t="s">
        <v>84</v>
      </c>
      <c r="F489" s="448"/>
      <c r="G489" s="448"/>
      <c r="H489" s="448"/>
      <c r="I489" s="449"/>
      <c r="J489" s="275">
        <v>0</v>
      </c>
      <c r="K489" s="276"/>
      <c r="L489" s="2"/>
      <c r="M489" s="2"/>
      <c r="N489" s="2"/>
    </row>
    <row r="490" spans="1:14" s="27" customFormat="1" ht="34.5" customHeight="1" thickBot="1">
      <c r="C490" s="74"/>
      <c r="D490" s="75">
        <v>4319</v>
      </c>
      <c r="E490" s="232" t="s">
        <v>133</v>
      </c>
      <c r="F490" s="233"/>
      <c r="G490" s="233"/>
      <c r="H490" s="233"/>
      <c r="I490" s="234"/>
      <c r="J490" s="282">
        <v>0</v>
      </c>
      <c r="K490" s="283"/>
      <c r="L490" s="2"/>
      <c r="M490" s="2"/>
      <c r="N490" s="2"/>
    </row>
    <row r="491" spans="1:14" s="27" customFormat="1" ht="23.25" customHeight="1" thickBot="1">
      <c r="C491" s="47">
        <v>441</v>
      </c>
      <c r="D491" s="600" t="s">
        <v>91</v>
      </c>
      <c r="E491" s="601"/>
      <c r="F491" s="601"/>
      <c r="G491" s="601"/>
      <c r="H491" s="601"/>
      <c r="I491" s="615"/>
      <c r="J491" s="306">
        <f>SUM(J492:K494)</f>
        <v>0</v>
      </c>
      <c r="K491" s="307"/>
      <c r="L491" s="2"/>
      <c r="M491" s="2"/>
      <c r="N491" s="2"/>
    </row>
    <row r="492" spans="1:14" s="27" customFormat="1" ht="32.25" customHeight="1">
      <c r="C492" s="77"/>
      <c r="D492" s="175">
        <v>4413</v>
      </c>
      <c r="E492" s="606" t="s">
        <v>181</v>
      </c>
      <c r="F492" s="607"/>
      <c r="G492" s="607"/>
      <c r="H492" s="607"/>
      <c r="I492" s="608"/>
      <c r="J492" s="275">
        <v>0</v>
      </c>
      <c r="K492" s="276"/>
      <c r="L492" s="2"/>
      <c r="M492" s="2"/>
      <c r="N492" s="2"/>
    </row>
    <row r="493" spans="1:14" s="27" customFormat="1" ht="23.25" customHeight="1">
      <c r="C493" s="71"/>
      <c r="D493" s="170">
        <v>4415</v>
      </c>
      <c r="E493" s="455" t="s">
        <v>93</v>
      </c>
      <c r="F493" s="456"/>
      <c r="G493" s="456"/>
      <c r="H493" s="456"/>
      <c r="I493" s="457"/>
      <c r="J493" s="225">
        <v>0</v>
      </c>
      <c r="K493" s="226"/>
      <c r="L493" s="2"/>
      <c r="M493" s="2"/>
      <c r="N493" s="2"/>
    </row>
    <row r="494" spans="1:14" s="27" customFormat="1" ht="23.25" customHeight="1">
      <c r="C494" s="71"/>
      <c r="D494" s="170">
        <v>4416</v>
      </c>
      <c r="E494" s="303" t="s">
        <v>155</v>
      </c>
      <c r="F494" s="303"/>
      <c r="G494" s="303"/>
      <c r="H494" s="303"/>
      <c r="I494" s="303"/>
      <c r="J494" s="304">
        <v>0</v>
      </c>
      <c r="K494" s="305"/>
      <c r="L494" s="2"/>
      <c r="M494" s="2"/>
      <c r="N494" s="2"/>
    </row>
    <row r="495" spans="1:14" s="27" customFormat="1" ht="29.25" customHeight="1" thickBot="1">
      <c r="C495" s="115">
        <v>4</v>
      </c>
      <c r="D495" s="380" t="s">
        <v>99</v>
      </c>
      <c r="E495" s="381"/>
      <c r="F495" s="381"/>
      <c r="G495" s="381"/>
      <c r="H495" s="381"/>
      <c r="I495" s="382"/>
      <c r="J495" s="363">
        <f>SUM(J491,J488,J485,J480,J475,J473,J467)</f>
        <v>17800</v>
      </c>
      <c r="K495" s="364"/>
      <c r="L495" s="2"/>
      <c r="M495" s="2"/>
      <c r="N495" s="2"/>
    </row>
    <row r="497" spans="1:14" ht="33.75" customHeight="1">
      <c r="A497"/>
      <c r="B497" s="62"/>
      <c r="C497" s="416" t="s">
        <v>189</v>
      </c>
      <c r="D497" s="416"/>
      <c r="E497" s="416"/>
      <c r="F497" s="416"/>
      <c r="G497" s="416"/>
      <c r="H497" s="416"/>
      <c r="I497" s="416"/>
      <c r="J497" s="416"/>
      <c r="K497" s="416"/>
      <c r="L497" s="43"/>
      <c r="N497"/>
    </row>
    <row r="498" spans="1:14" ht="20.25" customHeight="1">
      <c r="A498"/>
      <c r="B498" s="62"/>
      <c r="C498" s="43"/>
      <c r="D498" s="43"/>
      <c r="E498" s="43"/>
      <c r="F498" s="43"/>
      <c r="G498" s="43"/>
      <c r="H498" s="43"/>
      <c r="I498" s="43"/>
      <c r="J498" s="43"/>
      <c r="K498" s="43"/>
      <c r="L498" s="43"/>
      <c r="N498"/>
    </row>
    <row r="499" spans="1:14" ht="56.25" customHeight="1">
      <c r="A499"/>
      <c r="B499" s="62"/>
      <c r="C499" s="579" t="s">
        <v>173</v>
      </c>
      <c r="D499" s="579"/>
      <c r="E499" s="579"/>
      <c r="F499" s="579"/>
      <c r="G499" s="579"/>
      <c r="H499" s="579"/>
      <c r="I499" s="579"/>
      <c r="J499" s="579"/>
      <c r="K499" s="579"/>
      <c r="L499" s="43"/>
      <c r="N499"/>
    </row>
    <row r="500" spans="1:14" ht="26.25">
      <c r="A500"/>
      <c r="B500" s="62"/>
      <c r="C500" s="199"/>
      <c r="D500" s="199"/>
      <c r="E500" s="199"/>
      <c r="F500" s="199"/>
      <c r="G500" s="199"/>
      <c r="H500" s="199"/>
      <c r="I500" s="199"/>
      <c r="J500" s="199"/>
      <c r="K500" s="199"/>
      <c r="L500" s="43"/>
      <c r="N500"/>
    </row>
    <row r="501" spans="1:14" ht="26.25">
      <c r="A501"/>
      <c r="B501" s="62"/>
      <c r="C501" s="461" t="s">
        <v>164</v>
      </c>
      <c r="D501" s="461"/>
      <c r="E501" s="199"/>
      <c r="F501" s="199"/>
      <c r="G501" s="199"/>
      <c r="H501" s="199"/>
      <c r="I501" s="199"/>
      <c r="J501" s="199"/>
      <c r="K501" s="199"/>
      <c r="L501" s="43"/>
      <c r="N501"/>
    </row>
    <row r="502" spans="1:14" ht="26.25">
      <c r="A502"/>
      <c r="B502" s="62"/>
      <c r="C502" s="199" t="s">
        <v>165</v>
      </c>
      <c r="D502" s="199"/>
      <c r="E502" s="199"/>
      <c r="F502" s="199"/>
      <c r="G502" s="199"/>
      <c r="H502" s="199"/>
      <c r="I502" s="199"/>
      <c r="J502" s="199"/>
      <c r="K502" s="199"/>
      <c r="L502" s="43"/>
      <c r="M502"/>
      <c r="N502"/>
    </row>
    <row r="503" spans="1:14" ht="26.25">
      <c r="A503"/>
      <c r="B503" s="62"/>
      <c r="C503" s="199"/>
      <c r="D503" s="199"/>
      <c r="E503" s="199"/>
      <c r="F503" s="199"/>
      <c r="G503" s="199"/>
      <c r="H503" s="199"/>
      <c r="I503" s="199"/>
      <c r="J503" s="199"/>
      <c r="K503" s="199"/>
      <c r="L503" s="43"/>
      <c r="M503"/>
      <c r="N503"/>
    </row>
    <row r="504" spans="1:14" ht="26.25">
      <c r="A504"/>
      <c r="B504" s="62"/>
      <c r="C504" s="199"/>
      <c r="D504" s="199"/>
      <c r="E504" s="578" t="s">
        <v>137</v>
      </c>
      <c r="F504" s="578"/>
      <c r="G504" s="578"/>
      <c r="H504" s="578"/>
      <c r="I504" s="578"/>
      <c r="J504" s="199"/>
      <c r="K504" s="199"/>
      <c r="L504" s="43"/>
      <c r="M504"/>
      <c r="N504"/>
    </row>
    <row r="505" spans="1:14" ht="26.25">
      <c r="A505"/>
      <c r="B505" s="62"/>
      <c r="C505" s="199"/>
      <c r="D505" s="199"/>
      <c r="E505" s="578" t="s">
        <v>138</v>
      </c>
      <c r="F505" s="578"/>
      <c r="G505" s="578"/>
      <c r="H505" s="578"/>
      <c r="I505" s="578"/>
      <c r="J505" s="199"/>
      <c r="K505" s="199"/>
      <c r="L505" s="43"/>
      <c r="M505"/>
      <c r="N505"/>
    </row>
    <row r="506" spans="1:14" ht="26.25">
      <c r="A506"/>
      <c r="B506" s="62"/>
      <c r="C506" s="199"/>
      <c r="D506" s="199"/>
      <c r="E506" s="578" t="s">
        <v>139</v>
      </c>
      <c r="F506" s="578"/>
      <c r="G506" s="578"/>
      <c r="H506" s="578"/>
      <c r="I506" s="578"/>
      <c r="J506" s="199"/>
      <c r="K506" s="199"/>
      <c r="L506" s="43"/>
      <c r="M506"/>
      <c r="N506"/>
    </row>
    <row r="507" spans="1:14" ht="26.25">
      <c r="A507"/>
      <c r="B507" s="62"/>
      <c r="C507" s="199"/>
      <c r="D507" s="199"/>
      <c r="E507" s="199"/>
      <c r="F507" s="199"/>
      <c r="G507" s="199"/>
      <c r="H507" s="199"/>
      <c r="I507" s="199"/>
      <c r="J507" s="199"/>
      <c r="K507" s="199"/>
      <c r="L507" s="43"/>
      <c r="M507"/>
      <c r="N507"/>
    </row>
    <row r="508" spans="1:14" ht="26.25">
      <c r="A508"/>
      <c r="B508" s="62"/>
      <c r="C508" s="43"/>
      <c r="D508" s="43"/>
      <c r="E508" s="43"/>
      <c r="F508" s="43"/>
      <c r="G508" s="43"/>
      <c r="H508" s="43"/>
      <c r="I508" s="43"/>
      <c r="J508" s="43"/>
      <c r="K508" s="43"/>
      <c r="L508" s="43"/>
      <c r="M508"/>
      <c r="N508"/>
    </row>
    <row r="509" spans="1:14" ht="26.25">
      <c r="A509"/>
      <c r="B509" s="62"/>
      <c r="C509" s="43"/>
      <c r="D509" s="43"/>
      <c r="E509" s="43"/>
      <c r="F509" s="43"/>
      <c r="G509" s="43"/>
      <c r="H509" s="43"/>
      <c r="I509" s="43"/>
      <c r="J509" s="43"/>
      <c r="K509" s="43"/>
      <c r="L509" s="43"/>
      <c r="M509"/>
      <c r="N509"/>
    </row>
  </sheetData>
  <mergeCells count="887">
    <mergeCell ref="H40:I40"/>
    <mergeCell ref="C62:G62"/>
    <mergeCell ref="H62:I62"/>
    <mergeCell ref="J167:K167"/>
    <mergeCell ref="E334:I334"/>
    <mergeCell ref="E328:I328"/>
    <mergeCell ref="E325:I325"/>
    <mergeCell ref="D329:I329"/>
    <mergeCell ref="E244:I244"/>
    <mergeCell ref="E236:I236"/>
    <mergeCell ref="D278:I278"/>
    <mergeCell ref="E246:I246"/>
    <mergeCell ref="E242:I242"/>
    <mergeCell ref="E243:I243"/>
    <mergeCell ref="D241:I241"/>
    <mergeCell ref="D245:I245"/>
    <mergeCell ref="D235:I235"/>
    <mergeCell ref="E265:I265"/>
    <mergeCell ref="E270:I270"/>
    <mergeCell ref="E288:I288"/>
    <mergeCell ref="D287:I287"/>
    <mergeCell ref="J92:K92"/>
    <mergeCell ref="J93:K93"/>
    <mergeCell ref="J95:K95"/>
    <mergeCell ref="E492:I492"/>
    <mergeCell ref="D291:I291"/>
    <mergeCell ref="D318:I318"/>
    <mergeCell ref="D167:I167"/>
    <mergeCell ref="E251:I251"/>
    <mergeCell ref="D344:I344"/>
    <mergeCell ref="C203:K203"/>
    <mergeCell ref="J214:K214"/>
    <mergeCell ref="J213:K213"/>
    <mergeCell ref="J212:K212"/>
    <mergeCell ref="J211:K211"/>
    <mergeCell ref="J265:K265"/>
    <mergeCell ref="C188:K188"/>
    <mergeCell ref="C193:K193"/>
    <mergeCell ref="C194:K194"/>
    <mergeCell ref="J262:K262"/>
    <mergeCell ref="J263:K263"/>
    <mergeCell ref="J231:K231"/>
    <mergeCell ref="J228:K228"/>
    <mergeCell ref="J229:K229"/>
    <mergeCell ref="E462:I462"/>
    <mergeCell ref="J462:K462"/>
    <mergeCell ref="E358:I358"/>
    <mergeCell ref="D491:I491"/>
    <mergeCell ref="E341:I341"/>
    <mergeCell ref="E343:I343"/>
    <mergeCell ref="E338:I338"/>
    <mergeCell ref="C171:K171"/>
    <mergeCell ref="D324:I324"/>
    <mergeCell ref="D339:I339"/>
    <mergeCell ref="D342:I342"/>
    <mergeCell ref="E340:I340"/>
    <mergeCell ref="D326:I326"/>
    <mergeCell ref="E327:I327"/>
    <mergeCell ref="D301:I301"/>
    <mergeCell ref="E302:I302"/>
    <mergeCell ref="E308:I308"/>
    <mergeCell ref="E309:I309"/>
    <mergeCell ref="E310:I310"/>
    <mergeCell ref="E335:I335"/>
    <mergeCell ref="E336:I336"/>
    <mergeCell ref="E337:I337"/>
    <mergeCell ref="E312:I312"/>
    <mergeCell ref="J297:K297"/>
    <mergeCell ref="E317:I317"/>
    <mergeCell ref="J316:K316"/>
    <mergeCell ref="E208:I208"/>
    <mergeCell ref="E207:I207"/>
    <mergeCell ref="E486:I486"/>
    <mergeCell ref="E487:I487"/>
    <mergeCell ref="E489:I489"/>
    <mergeCell ref="E490:I490"/>
    <mergeCell ref="J414:K414"/>
    <mergeCell ref="J392:K392"/>
    <mergeCell ref="J403:K403"/>
    <mergeCell ref="J405:K405"/>
    <mergeCell ref="J406:K406"/>
    <mergeCell ref="J407:K407"/>
    <mergeCell ref="J408:K408"/>
    <mergeCell ref="J399:K399"/>
    <mergeCell ref="E488:I488"/>
    <mergeCell ref="J452:K452"/>
    <mergeCell ref="J420:K420"/>
    <mergeCell ref="J421:K421"/>
    <mergeCell ref="J427:K427"/>
    <mergeCell ref="J428:K428"/>
    <mergeCell ref="J418:K418"/>
    <mergeCell ref="J413:K413"/>
    <mergeCell ref="E465:I465"/>
    <mergeCell ref="D466:I466"/>
    <mergeCell ref="E400:I400"/>
    <mergeCell ref="D392:I392"/>
    <mergeCell ref="J106:K106"/>
    <mergeCell ref="E94:I94"/>
    <mergeCell ref="E95:I95"/>
    <mergeCell ref="J108:K108"/>
    <mergeCell ref="E105:I105"/>
    <mergeCell ref="J105:K105"/>
    <mergeCell ref="E104:I104"/>
    <mergeCell ref="D98:I98"/>
    <mergeCell ref="J101:K101"/>
    <mergeCell ref="D102:I102"/>
    <mergeCell ref="J98:K98"/>
    <mergeCell ref="J97:K97"/>
    <mergeCell ref="E103:I103"/>
    <mergeCell ref="J96:K96"/>
    <mergeCell ref="E100:I100"/>
    <mergeCell ref="J100:K100"/>
    <mergeCell ref="J102:K102"/>
    <mergeCell ref="E96:I96"/>
    <mergeCell ref="E504:I504"/>
    <mergeCell ref="E505:I505"/>
    <mergeCell ref="E506:I506"/>
    <mergeCell ref="E373:I373"/>
    <mergeCell ref="E375:I375"/>
    <mergeCell ref="E386:I386"/>
    <mergeCell ref="E456:I456"/>
    <mergeCell ref="D463:I463"/>
    <mergeCell ref="E434:I434"/>
    <mergeCell ref="C499:K499"/>
    <mergeCell ref="J461:K461"/>
    <mergeCell ref="J460:K460"/>
    <mergeCell ref="J459:K459"/>
    <mergeCell ref="J458:K458"/>
    <mergeCell ref="J457:K457"/>
    <mergeCell ref="J451:K451"/>
    <mergeCell ref="J450:K450"/>
    <mergeCell ref="J449:K449"/>
    <mergeCell ref="E493:I493"/>
    <mergeCell ref="D485:I485"/>
    <mergeCell ref="J448:K448"/>
    <mergeCell ref="J447:K447"/>
    <mergeCell ref="E377:I377"/>
    <mergeCell ref="E385:I385"/>
    <mergeCell ref="J89:K89"/>
    <mergeCell ref="J84:K84"/>
    <mergeCell ref="J83:K83"/>
    <mergeCell ref="E84:I84"/>
    <mergeCell ref="D389:I389"/>
    <mergeCell ref="E412:I412"/>
    <mergeCell ref="E395:I395"/>
    <mergeCell ref="E396:I396"/>
    <mergeCell ref="J411:K411"/>
    <mergeCell ref="E109:I109"/>
    <mergeCell ref="J103:K103"/>
    <mergeCell ref="E113:I113"/>
    <mergeCell ref="E371:I371"/>
    <mergeCell ref="J409:K409"/>
    <mergeCell ref="J410:K410"/>
    <mergeCell ref="D403:I403"/>
    <mergeCell ref="E106:I106"/>
    <mergeCell ref="C175:K175"/>
    <mergeCell ref="E320:I320"/>
    <mergeCell ref="E304:I304"/>
    <mergeCell ref="E297:I297"/>
    <mergeCell ref="E298:I298"/>
    <mergeCell ref="E300:I300"/>
    <mergeCell ref="E292:I292"/>
    <mergeCell ref="E82:I82"/>
    <mergeCell ref="J86:K86"/>
    <mergeCell ref="J82:K82"/>
    <mergeCell ref="J85:K85"/>
    <mergeCell ref="J87:K87"/>
    <mergeCell ref="E97:I97"/>
    <mergeCell ref="J397:K397"/>
    <mergeCell ref="J396:K396"/>
    <mergeCell ref="J395:K395"/>
    <mergeCell ref="E366:I366"/>
    <mergeCell ref="E367:I367"/>
    <mergeCell ref="E368:I368"/>
    <mergeCell ref="E376:I376"/>
    <mergeCell ref="E397:I397"/>
    <mergeCell ref="E111:I111"/>
    <mergeCell ref="E116:I116"/>
    <mergeCell ref="D383:I383"/>
    <mergeCell ref="J94:K94"/>
    <mergeCell ref="D101:I101"/>
    <mergeCell ref="J394:K394"/>
    <mergeCell ref="J393:K393"/>
    <mergeCell ref="J391:K391"/>
    <mergeCell ref="J384:K384"/>
    <mergeCell ref="D372:I372"/>
    <mergeCell ref="E216:I216"/>
    <mergeCell ref="D284:I284"/>
    <mergeCell ref="E316:I316"/>
    <mergeCell ref="E430:I430"/>
    <mergeCell ref="E431:I431"/>
    <mergeCell ref="C201:K201"/>
    <mergeCell ref="D332:I332"/>
    <mergeCell ref="E387:I387"/>
    <mergeCell ref="E390:I390"/>
    <mergeCell ref="D394:I394"/>
    <mergeCell ref="E388:I388"/>
    <mergeCell ref="E398:I398"/>
    <mergeCell ref="E414:I414"/>
    <mergeCell ref="E393:I393"/>
    <mergeCell ref="E361:I361"/>
    <mergeCell ref="D363:I363"/>
    <mergeCell ref="D369:I369"/>
    <mergeCell ref="D374:I374"/>
    <mergeCell ref="J324:K324"/>
    <mergeCell ref="D351:I351"/>
    <mergeCell ref="E352:I352"/>
    <mergeCell ref="E364:I364"/>
    <mergeCell ref="E365:I365"/>
    <mergeCell ref="E355:I355"/>
    <mergeCell ref="J446:K446"/>
    <mergeCell ref="J439:K439"/>
    <mergeCell ref="J431:K431"/>
    <mergeCell ref="J432:K432"/>
    <mergeCell ref="J422:K422"/>
    <mergeCell ref="J424:K424"/>
    <mergeCell ref="J434:K434"/>
    <mergeCell ref="J433:K433"/>
    <mergeCell ref="J415:K415"/>
    <mergeCell ref="J416:K416"/>
    <mergeCell ref="J419:K419"/>
    <mergeCell ref="J430:K430"/>
    <mergeCell ref="J429:K429"/>
    <mergeCell ref="J417:K417"/>
    <mergeCell ref="J425:K425"/>
    <mergeCell ref="J437:K437"/>
    <mergeCell ref="J426:K426"/>
    <mergeCell ref="J435:K435"/>
    <mergeCell ref="C497:K497"/>
    <mergeCell ref="J463:K463"/>
    <mergeCell ref="J456:K456"/>
    <mergeCell ref="J455:K455"/>
    <mergeCell ref="J454:K454"/>
    <mergeCell ref="J453:K453"/>
    <mergeCell ref="J412:K412"/>
    <mergeCell ref="J445:K445"/>
    <mergeCell ref="J443:K443"/>
    <mergeCell ref="J438:K438"/>
    <mergeCell ref="J441:K441"/>
    <mergeCell ref="J436:K436"/>
    <mergeCell ref="E451:I451"/>
    <mergeCell ref="E452:I452"/>
    <mergeCell ref="E453:I453"/>
    <mergeCell ref="E455:I455"/>
    <mergeCell ref="E439:I439"/>
    <mergeCell ref="E454:I454"/>
    <mergeCell ref="E445:I445"/>
    <mergeCell ref="E419:I419"/>
    <mergeCell ref="D495:I495"/>
    <mergeCell ref="E479:I479"/>
    <mergeCell ref="D413:I413"/>
    <mergeCell ref="D416:I416"/>
    <mergeCell ref="E214:I214"/>
    <mergeCell ref="C169:K169"/>
    <mergeCell ref="C174:K174"/>
    <mergeCell ref="C187:K187"/>
    <mergeCell ref="J164:K164"/>
    <mergeCell ref="C196:K196"/>
    <mergeCell ref="C181:K181"/>
    <mergeCell ref="C179:K179"/>
    <mergeCell ref="C182:K182"/>
    <mergeCell ref="E166:I166"/>
    <mergeCell ref="C177:K177"/>
    <mergeCell ref="C178:K178"/>
    <mergeCell ref="C170:K170"/>
    <mergeCell ref="C172:K172"/>
    <mergeCell ref="C185:K185"/>
    <mergeCell ref="C184:K184"/>
    <mergeCell ref="C180:K180"/>
    <mergeCell ref="C176:K176"/>
    <mergeCell ref="D205:I205"/>
    <mergeCell ref="E165:I165"/>
    <mergeCell ref="C173:K173"/>
    <mergeCell ref="J204:K204"/>
    <mergeCell ref="C197:K197"/>
    <mergeCell ref="C183:K183"/>
    <mergeCell ref="E110:I110"/>
    <mergeCell ref="E107:I107"/>
    <mergeCell ref="J107:K107"/>
    <mergeCell ref="D108:I108"/>
    <mergeCell ref="D112:I112"/>
    <mergeCell ref="J123:K123"/>
    <mergeCell ref="E120:I120"/>
    <mergeCell ref="J48:K48"/>
    <mergeCell ref="J47:K47"/>
    <mergeCell ref="H47:I47"/>
    <mergeCell ref="C52:G52"/>
    <mergeCell ref="H52:I52"/>
    <mergeCell ref="E75:I75"/>
    <mergeCell ref="E72:I72"/>
    <mergeCell ref="C47:G47"/>
    <mergeCell ref="C48:G48"/>
    <mergeCell ref="H48:I48"/>
    <mergeCell ref="C49:G49"/>
    <mergeCell ref="J53:K53"/>
    <mergeCell ref="H49:I49"/>
    <mergeCell ref="J56:K56"/>
    <mergeCell ref="J54:K54"/>
    <mergeCell ref="H54:I54"/>
    <mergeCell ref="E73:I73"/>
    <mergeCell ref="H6:K6"/>
    <mergeCell ref="C59:K59"/>
    <mergeCell ref="C60:K60"/>
    <mergeCell ref="J55:K55"/>
    <mergeCell ref="C40:G40"/>
    <mergeCell ref="J40:K40"/>
    <mergeCell ref="C46:G46"/>
    <mergeCell ref="J46:K46"/>
    <mergeCell ref="C51:G51"/>
    <mergeCell ref="H51:I51"/>
    <mergeCell ref="J51:K51"/>
    <mergeCell ref="A10:L10"/>
    <mergeCell ref="A11:L11"/>
    <mergeCell ref="J39:K39"/>
    <mergeCell ref="C41:G41"/>
    <mergeCell ref="H41:I41"/>
    <mergeCell ref="C43:G43"/>
    <mergeCell ref="H43:I43"/>
    <mergeCell ref="J43:K43"/>
    <mergeCell ref="C44:G44"/>
    <mergeCell ref="J44:K44"/>
    <mergeCell ref="H42:I42"/>
    <mergeCell ref="J42:K42"/>
    <mergeCell ref="C54:G54"/>
    <mergeCell ref="H44:I44"/>
    <mergeCell ref="H39:I39"/>
    <mergeCell ref="E80:I80"/>
    <mergeCell ref="E81:I81"/>
    <mergeCell ref="E78:I78"/>
    <mergeCell ref="C39:G39"/>
    <mergeCell ref="E67:I67"/>
    <mergeCell ref="E68:I68"/>
    <mergeCell ref="E69:I69"/>
    <mergeCell ref="E70:I70"/>
    <mergeCell ref="E71:I71"/>
    <mergeCell ref="H50:I50"/>
    <mergeCell ref="C53:G53"/>
    <mergeCell ref="H53:I53"/>
    <mergeCell ref="H56:I56"/>
    <mergeCell ref="C66:K66"/>
    <mergeCell ref="J74:K74"/>
    <mergeCell ref="J45:K45"/>
    <mergeCell ref="C45:G45"/>
    <mergeCell ref="H45:I45"/>
    <mergeCell ref="J52:K52"/>
    <mergeCell ref="J50:K50"/>
    <mergeCell ref="C50:G50"/>
    <mergeCell ref="J49:K49"/>
    <mergeCell ref="H46:I46"/>
    <mergeCell ref="E74:I74"/>
    <mergeCell ref="J73:K73"/>
    <mergeCell ref="J75:K75"/>
    <mergeCell ref="J67:K67"/>
    <mergeCell ref="J69:K69"/>
    <mergeCell ref="E90:I90"/>
    <mergeCell ref="E87:I87"/>
    <mergeCell ref="E76:I76"/>
    <mergeCell ref="E79:I79"/>
    <mergeCell ref="E77:I77"/>
    <mergeCell ref="J80:K80"/>
    <mergeCell ref="E85:I85"/>
    <mergeCell ref="J78:K78"/>
    <mergeCell ref="J77:K77"/>
    <mergeCell ref="J76:K76"/>
    <mergeCell ref="E83:I83"/>
    <mergeCell ref="E86:I86"/>
    <mergeCell ref="E89:I89"/>
    <mergeCell ref="C56:G56"/>
    <mergeCell ref="C55:G55"/>
    <mergeCell ref="C57:G57"/>
    <mergeCell ref="E88:I88"/>
    <mergeCell ref="J88:K88"/>
    <mergeCell ref="D164:I164"/>
    <mergeCell ref="D156:I156"/>
    <mergeCell ref="J160:K160"/>
    <mergeCell ref="J150:K150"/>
    <mergeCell ref="J149:K149"/>
    <mergeCell ref="J148:K148"/>
    <mergeCell ref="E141:I141"/>
    <mergeCell ref="E152:I152"/>
    <mergeCell ref="E148:I148"/>
    <mergeCell ref="E144:I144"/>
    <mergeCell ref="J146:K146"/>
    <mergeCell ref="J145:K145"/>
    <mergeCell ref="J144:K144"/>
    <mergeCell ref="J143:K143"/>
    <mergeCell ref="J152:K152"/>
    <mergeCell ref="J156:K156"/>
    <mergeCell ref="D153:I153"/>
    <mergeCell ref="E154:I154"/>
    <mergeCell ref="E146:I146"/>
    <mergeCell ref="J157:K157"/>
    <mergeCell ref="J153:K153"/>
    <mergeCell ref="J154:K154"/>
    <mergeCell ref="E149:I149"/>
    <mergeCell ref="E150:I150"/>
    <mergeCell ref="E138:I138"/>
    <mergeCell ref="E139:I139"/>
    <mergeCell ref="E160:I160"/>
    <mergeCell ref="J162:K162"/>
    <mergeCell ref="E126:I126"/>
    <mergeCell ref="J138:K138"/>
    <mergeCell ref="J126:K126"/>
    <mergeCell ref="D131:I131"/>
    <mergeCell ref="E140:I140"/>
    <mergeCell ref="E145:I145"/>
    <mergeCell ref="D127:I127"/>
    <mergeCell ref="E130:I130"/>
    <mergeCell ref="J132:K132"/>
    <mergeCell ref="J131:K131"/>
    <mergeCell ref="J130:K130"/>
    <mergeCell ref="E132:I132"/>
    <mergeCell ref="E129:I129"/>
    <mergeCell ref="J129:K129"/>
    <mergeCell ref="E151:I151"/>
    <mergeCell ref="J151:K151"/>
    <mergeCell ref="E142:I142"/>
    <mergeCell ref="E163:I163"/>
    <mergeCell ref="J122:K122"/>
    <mergeCell ref="J128:K128"/>
    <mergeCell ref="D135:I135"/>
    <mergeCell ref="J136:K136"/>
    <mergeCell ref="J135:K135"/>
    <mergeCell ref="E122:I122"/>
    <mergeCell ref="E123:I123"/>
    <mergeCell ref="E124:I124"/>
    <mergeCell ref="J127:K127"/>
    <mergeCell ref="J139:K139"/>
    <mergeCell ref="E125:I125"/>
    <mergeCell ref="J125:K125"/>
    <mergeCell ref="J124:K124"/>
    <mergeCell ref="E134:I134"/>
    <mergeCell ref="J134:K134"/>
    <mergeCell ref="E157:I157"/>
    <mergeCell ref="D162:I162"/>
    <mergeCell ref="D143:I143"/>
    <mergeCell ref="E147:I147"/>
    <mergeCell ref="J140:K140"/>
    <mergeCell ref="J142:K142"/>
    <mergeCell ref="J141:K141"/>
    <mergeCell ref="E136:I136"/>
    <mergeCell ref="C501:D501"/>
    <mergeCell ref="E256:I256"/>
    <mergeCell ref="D257:I257"/>
    <mergeCell ref="E259:I259"/>
    <mergeCell ref="E260:I260"/>
    <mergeCell ref="E354:I354"/>
    <mergeCell ref="E272:I272"/>
    <mergeCell ref="D273:I273"/>
    <mergeCell ref="E276:I276"/>
    <mergeCell ref="D277:I277"/>
    <mergeCell ref="E283:I283"/>
    <mergeCell ref="E285:I285"/>
    <mergeCell ref="E286:I286"/>
    <mergeCell ref="E347:I347"/>
    <mergeCell ref="E261:I261"/>
    <mergeCell ref="E271:I271"/>
    <mergeCell ref="E262:I262"/>
    <mergeCell ref="E263:I263"/>
    <mergeCell ref="C399:C400"/>
    <mergeCell ref="E381:I381"/>
    <mergeCell ref="E384:I384"/>
    <mergeCell ref="D382:I382"/>
    <mergeCell ref="E289:I289"/>
    <mergeCell ref="E290:I290"/>
    <mergeCell ref="J328:K328"/>
    <mergeCell ref="J327:K327"/>
    <mergeCell ref="J334:K334"/>
    <mergeCell ref="J331:K331"/>
    <mergeCell ref="J354:K354"/>
    <mergeCell ref="J352:K352"/>
    <mergeCell ref="J351:K351"/>
    <mergeCell ref="J367:K367"/>
    <mergeCell ref="J365:K365"/>
    <mergeCell ref="J364:K364"/>
    <mergeCell ref="J363:K363"/>
    <mergeCell ref="J336:K336"/>
    <mergeCell ref="J344:K344"/>
    <mergeCell ref="J345:K345"/>
    <mergeCell ref="J346:K346"/>
    <mergeCell ref="J366:K366"/>
    <mergeCell ref="E293:I293"/>
    <mergeCell ref="E295:I295"/>
    <mergeCell ref="E296:I296"/>
    <mergeCell ref="E307:I307"/>
    <mergeCell ref="E313:I313"/>
    <mergeCell ref="E305:I305"/>
    <mergeCell ref="E321:I321"/>
    <mergeCell ref="D315:I315"/>
    <mergeCell ref="E323:I323"/>
    <mergeCell ref="E319:I319"/>
    <mergeCell ref="J318:K318"/>
    <mergeCell ref="J313:K313"/>
    <mergeCell ref="J317:K317"/>
    <mergeCell ref="J314:K314"/>
    <mergeCell ref="J320:K320"/>
    <mergeCell ref="J322:K322"/>
    <mergeCell ref="E294:I294"/>
    <mergeCell ref="E356:I356"/>
    <mergeCell ref="D362:I362"/>
    <mergeCell ref="J347:K347"/>
    <mergeCell ref="J362:K362"/>
    <mergeCell ref="J361:K361"/>
    <mergeCell ref="J353:K353"/>
    <mergeCell ref="J355:K355"/>
    <mergeCell ref="J312:K312"/>
    <mergeCell ref="J311:K311"/>
    <mergeCell ref="J326:K326"/>
    <mergeCell ref="J325:K325"/>
    <mergeCell ref="J323:K323"/>
    <mergeCell ref="J332:K332"/>
    <mergeCell ref="J333:K333"/>
    <mergeCell ref="J350:K350"/>
    <mergeCell ref="J342:K342"/>
    <mergeCell ref="J337:K337"/>
    <mergeCell ref="J386:K386"/>
    <mergeCell ref="J376:K376"/>
    <mergeCell ref="J372:K372"/>
    <mergeCell ref="J371:K371"/>
    <mergeCell ref="J370:K370"/>
    <mergeCell ref="J368:K368"/>
    <mergeCell ref="J374:K374"/>
    <mergeCell ref="E345:I345"/>
    <mergeCell ref="E346:I346"/>
    <mergeCell ref="J356:K356"/>
    <mergeCell ref="J379:K379"/>
    <mergeCell ref="J377:K377"/>
    <mergeCell ref="J375:K375"/>
    <mergeCell ref="J373:K373"/>
    <mergeCell ref="D359:I359"/>
    <mergeCell ref="J383:K383"/>
    <mergeCell ref="J382:K382"/>
    <mergeCell ref="A2:L2"/>
    <mergeCell ref="A3:L3"/>
    <mergeCell ref="A25:L25"/>
    <mergeCell ref="A28:L33"/>
    <mergeCell ref="A34:L34"/>
    <mergeCell ref="A36:L36"/>
    <mergeCell ref="A37:L37"/>
    <mergeCell ref="D133:I133"/>
    <mergeCell ref="J133:K133"/>
    <mergeCell ref="E91:I91"/>
    <mergeCell ref="E92:I92"/>
    <mergeCell ref="E93:I93"/>
    <mergeCell ref="J81:K81"/>
    <mergeCell ref="J41:K41"/>
    <mergeCell ref="C42:G42"/>
    <mergeCell ref="A38:L38"/>
    <mergeCell ref="C58:G58"/>
    <mergeCell ref="H58:I58"/>
    <mergeCell ref="J58:K58"/>
    <mergeCell ref="H57:I57"/>
    <mergeCell ref="J57:K57"/>
    <mergeCell ref="E118:I118"/>
    <mergeCell ref="E119:I119"/>
    <mergeCell ref="E128:I128"/>
    <mergeCell ref="E219:I219"/>
    <mergeCell ref="E237:I237"/>
    <mergeCell ref="J340:K340"/>
    <mergeCell ref="J341:K341"/>
    <mergeCell ref="D311:I311"/>
    <mergeCell ref="E429:I429"/>
    <mergeCell ref="J295:K295"/>
    <mergeCell ref="J369:K369"/>
    <mergeCell ref="J294:K294"/>
    <mergeCell ref="E281:I281"/>
    <mergeCell ref="E282:I282"/>
    <mergeCell ref="D269:I269"/>
    <mergeCell ref="E279:I279"/>
    <mergeCell ref="J267:K267"/>
    <mergeCell ref="J288:K288"/>
    <mergeCell ref="J287:K287"/>
    <mergeCell ref="J390:K390"/>
    <mergeCell ref="J389:K389"/>
    <mergeCell ref="J388:K388"/>
    <mergeCell ref="J387:K387"/>
    <mergeCell ref="J381:K381"/>
    <mergeCell ref="J359:K359"/>
    <mergeCell ref="J358:K358"/>
    <mergeCell ref="J385:K385"/>
    <mergeCell ref="J301:K301"/>
    <mergeCell ref="J300:K300"/>
    <mergeCell ref="E322:I322"/>
    <mergeCell ref="E353:I353"/>
    <mergeCell ref="J206:K206"/>
    <mergeCell ref="J298:K298"/>
    <mergeCell ref="J272:K272"/>
    <mergeCell ref="J276:K276"/>
    <mergeCell ref="J273:K273"/>
    <mergeCell ref="J268:K268"/>
    <mergeCell ref="J269:K269"/>
    <mergeCell ref="J261:K261"/>
    <mergeCell ref="J270:K270"/>
    <mergeCell ref="J299:K299"/>
    <mergeCell ref="J304:K304"/>
    <mergeCell ref="J303:K303"/>
    <mergeCell ref="J343:K343"/>
    <mergeCell ref="J329:K329"/>
    <mergeCell ref="J308:K308"/>
    <mergeCell ref="D267:I267"/>
    <mergeCell ref="E348:I348"/>
    <mergeCell ref="D349:I349"/>
    <mergeCell ref="J222:K222"/>
    <mergeCell ref="J220:K220"/>
    <mergeCell ref="L207:M207"/>
    <mergeCell ref="L208:M208"/>
    <mergeCell ref="L209:M209"/>
    <mergeCell ref="L210:M210"/>
    <mergeCell ref="L211:M211"/>
    <mergeCell ref="J335:K335"/>
    <mergeCell ref="J349:K349"/>
    <mergeCell ref="J257:K257"/>
    <mergeCell ref="J307:K307"/>
    <mergeCell ref="J306:K306"/>
    <mergeCell ref="J277:K277"/>
    <mergeCell ref="J290:K290"/>
    <mergeCell ref="J289:K289"/>
    <mergeCell ref="J291:K291"/>
    <mergeCell ref="J281:K281"/>
    <mergeCell ref="J280:K280"/>
    <mergeCell ref="J279:K279"/>
    <mergeCell ref="J278:K278"/>
    <mergeCell ref="J264:K264"/>
    <mergeCell ref="J258:K258"/>
    <mergeCell ref="J249:K249"/>
    <mergeCell ref="J248:K248"/>
    <mergeCell ref="J240:K240"/>
    <mergeCell ref="J239:K239"/>
    <mergeCell ref="D432:I432"/>
    <mergeCell ref="D422:I422"/>
    <mergeCell ref="E428:I428"/>
    <mergeCell ref="D425:I425"/>
    <mergeCell ref="D446:I446"/>
    <mergeCell ref="D435:I435"/>
    <mergeCell ref="D437:I437"/>
    <mergeCell ref="E433:I433"/>
    <mergeCell ref="E438:I438"/>
    <mergeCell ref="E436:I436"/>
    <mergeCell ref="D426:I426"/>
    <mergeCell ref="D443:I443"/>
    <mergeCell ref="E441:I441"/>
    <mergeCell ref="E427:I427"/>
    <mergeCell ref="E457:I457"/>
    <mergeCell ref="E458:I458"/>
    <mergeCell ref="E459:I459"/>
    <mergeCell ref="E460:I460"/>
    <mergeCell ref="E461:I461"/>
    <mergeCell ref="E447:I447"/>
    <mergeCell ref="E448:I448"/>
    <mergeCell ref="E449:I449"/>
    <mergeCell ref="E450:I450"/>
    <mergeCell ref="E408:I408"/>
    <mergeCell ref="E391:I391"/>
    <mergeCell ref="E424:I424"/>
    <mergeCell ref="E370:I370"/>
    <mergeCell ref="E417:I417"/>
    <mergeCell ref="E405:I405"/>
    <mergeCell ref="D406:I406"/>
    <mergeCell ref="D399:I399"/>
    <mergeCell ref="E410:I410"/>
    <mergeCell ref="E411:I411"/>
    <mergeCell ref="D407:I407"/>
    <mergeCell ref="D379:I379"/>
    <mergeCell ref="E420:I420"/>
    <mergeCell ref="E421:I421"/>
    <mergeCell ref="E409:I409"/>
    <mergeCell ref="E415:I415"/>
    <mergeCell ref="D418:I418"/>
    <mergeCell ref="J495:K495"/>
    <mergeCell ref="J484:K484"/>
    <mergeCell ref="J481:K481"/>
    <mergeCell ref="J480:K480"/>
    <mergeCell ref="J479:K479"/>
    <mergeCell ref="J475:K475"/>
    <mergeCell ref="J474:K474"/>
    <mergeCell ref="J473:K473"/>
    <mergeCell ref="J477:K477"/>
    <mergeCell ref="J478:K478"/>
    <mergeCell ref="J485:K485"/>
    <mergeCell ref="J492:K492"/>
    <mergeCell ref="J486:K486"/>
    <mergeCell ref="J487:K487"/>
    <mergeCell ref="J483:K483"/>
    <mergeCell ref="J489:K489"/>
    <mergeCell ref="J482:K482"/>
    <mergeCell ref="J490:K490"/>
    <mergeCell ref="J493:K493"/>
    <mergeCell ref="H55:I55"/>
    <mergeCell ref="J68:K68"/>
    <mergeCell ref="J70:K70"/>
    <mergeCell ref="J71:K71"/>
    <mergeCell ref="J72:K72"/>
    <mergeCell ref="J315:K315"/>
    <mergeCell ref="J286:K286"/>
    <mergeCell ref="J285:K285"/>
    <mergeCell ref="J284:K284"/>
    <mergeCell ref="J283:K283"/>
    <mergeCell ref="J282:K282"/>
    <mergeCell ref="C202:K202"/>
    <mergeCell ref="D206:I206"/>
    <mergeCell ref="J90:K90"/>
    <mergeCell ref="J209:K209"/>
    <mergeCell ref="J208:K208"/>
    <mergeCell ref="E211:I211"/>
    <mergeCell ref="D303:I303"/>
    <mergeCell ref="E306:I306"/>
    <mergeCell ref="J147:K147"/>
    <mergeCell ref="J271:K271"/>
    <mergeCell ref="J310:K310"/>
    <mergeCell ref="J296:K296"/>
    <mergeCell ref="E299:I299"/>
    <mergeCell ref="E484:I484"/>
    <mergeCell ref="E472:I472"/>
    <mergeCell ref="E473:I473"/>
    <mergeCell ref="E474:I474"/>
    <mergeCell ref="E475:I475"/>
    <mergeCell ref="E477:I477"/>
    <mergeCell ref="E478:I478"/>
    <mergeCell ref="E482:I482"/>
    <mergeCell ref="E470:I470"/>
    <mergeCell ref="E471:I471"/>
    <mergeCell ref="D254:I254"/>
    <mergeCell ref="J293:K293"/>
    <mergeCell ref="J292:K292"/>
    <mergeCell ref="D228:I228"/>
    <mergeCell ref="E209:I209"/>
    <mergeCell ref="E224:I224"/>
    <mergeCell ref="E225:I225"/>
    <mergeCell ref="E223:I223"/>
    <mergeCell ref="E220:I220"/>
    <mergeCell ref="E218:I218"/>
    <mergeCell ref="D217:I217"/>
    <mergeCell ref="D215:I215"/>
    <mergeCell ref="J217:K217"/>
    <mergeCell ref="J216:K216"/>
    <mergeCell ref="J215:K215"/>
    <mergeCell ref="D212:I212"/>
    <mergeCell ref="E210:I210"/>
    <mergeCell ref="J210:K210"/>
    <mergeCell ref="J238:K238"/>
    <mergeCell ref="J237:K237"/>
    <mergeCell ref="E280:I280"/>
    <mergeCell ref="J256:K256"/>
    <mergeCell ref="J236:K236"/>
    <mergeCell ref="J225:K225"/>
    <mergeCell ref="J302:K302"/>
    <mergeCell ref="J260:K260"/>
    <mergeCell ref="D264:I264"/>
    <mergeCell ref="J338:K338"/>
    <mergeCell ref="J339:K339"/>
    <mergeCell ref="J230:K230"/>
    <mergeCell ref="J247:K247"/>
    <mergeCell ref="J246:K246"/>
    <mergeCell ref="E266:I266"/>
    <mergeCell ref="E268:I268"/>
    <mergeCell ref="E239:I239"/>
    <mergeCell ref="E240:I240"/>
    <mergeCell ref="J266:K266"/>
    <mergeCell ref="J233:K233"/>
    <mergeCell ref="D258:I258"/>
    <mergeCell ref="D252:I252"/>
    <mergeCell ref="E253:I253"/>
    <mergeCell ref="J253:K253"/>
    <mergeCell ref="J252:K252"/>
    <mergeCell ref="J250:K250"/>
    <mergeCell ref="J235:K235"/>
    <mergeCell ref="D231:I231"/>
    <mergeCell ref="E238:I238"/>
    <mergeCell ref="E331:I331"/>
    <mergeCell ref="D222:I222"/>
    <mergeCell ref="E227:I227"/>
    <mergeCell ref="E229:I229"/>
    <mergeCell ref="J227:K227"/>
    <mergeCell ref="J245:K245"/>
    <mergeCell ref="E230:I230"/>
    <mergeCell ref="D234:I234"/>
    <mergeCell ref="J241:K241"/>
    <mergeCell ref="E233:I233"/>
    <mergeCell ref="J223:K223"/>
    <mergeCell ref="E248:I248"/>
    <mergeCell ref="E249:I249"/>
    <mergeCell ref="J234:K234"/>
    <mergeCell ref="J242:K242"/>
    <mergeCell ref="D247:I247"/>
    <mergeCell ref="J244:K244"/>
    <mergeCell ref="E494:I494"/>
    <mergeCell ref="J494:K494"/>
    <mergeCell ref="J491:K491"/>
    <mergeCell ref="J488:K488"/>
    <mergeCell ref="E357:I357"/>
    <mergeCell ref="J357:K357"/>
    <mergeCell ref="D401:I401"/>
    <mergeCell ref="E402:I402"/>
    <mergeCell ref="J402:K402"/>
    <mergeCell ref="J401:K401"/>
    <mergeCell ref="E378:I378"/>
    <mergeCell ref="J378:K378"/>
    <mergeCell ref="E476:I476"/>
    <mergeCell ref="J476:K476"/>
    <mergeCell ref="E440:I440"/>
    <mergeCell ref="J440:K440"/>
    <mergeCell ref="J400:K400"/>
    <mergeCell ref="J471:K471"/>
    <mergeCell ref="J470:K470"/>
    <mergeCell ref="J465:K465"/>
    <mergeCell ref="E467:I467"/>
    <mergeCell ref="E468:I468"/>
    <mergeCell ref="J472:K472"/>
    <mergeCell ref="E481:I481"/>
    <mergeCell ref="J469:K469"/>
    <mergeCell ref="J468:K468"/>
    <mergeCell ref="J467:K467"/>
    <mergeCell ref="J466:K466"/>
    <mergeCell ref="E469:I469"/>
    <mergeCell ref="E480:I480"/>
    <mergeCell ref="J305:K305"/>
    <mergeCell ref="E137:I137"/>
    <mergeCell ref="J137:K137"/>
    <mergeCell ref="J398:K398"/>
    <mergeCell ref="J442:K442"/>
    <mergeCell ref="J309:K309"/>
    <mergeCell ref="J219:K219"/>
    <mergeCell ref="J218:K218"/>
    <mergeCell ref="E221:I221"/>
    <mergeCell ref="J221:K221"/>
    <mergeCell ref="J226:K226"/>
    <mergeCell ref="J243:K243"/>
    <mergeCell ref="E158:I158"/>
    <mergeCell ref="J158:K158"/>
    <mergeCell ref="J321:K321"/>
    <mergeCell ref="J319:K319"/>
    <mergeCell ref="J254:K254"/>
    <mergeCell ref="E314:I314"/>
    <mergeCell ref="J259:K259"/>
    <mergeCell ref="E250:I250"/>
    <mergeCell ref="D226:I226"/>
    <mergeCell ref="J224:K224"/>
    <mergeCell ref="C186:K186"/>
    <mergeCell ref="C195:K195"/>
    <mergeCell ref="C61:G61"/>
    <mergeCell ref="C64:G64"/>
    <mergeCell ref="C65:G65"/>
    <mergeCell ref="H61:I61"/>
    <mergeCell ref="H64:I64"/>
    <mergeCell ref="H65:I65"/>
    <mergeCell ref="C63:G63"/>
    <mergeCell ref="H63:I63"/>
    <mergeCell ref="C190:K190"/>
    <mergeCell ref="J91:K91"/>
    <mergeCell ref="J115:K115"/>
    <mergeCell ref="J113:K113"/>
    <mergeCell ref="J112:K112"/>
    <mergeCell ref="J104:K104"/>
    <mergeCell ref="J109:K109"/>
    <mergeCell ref="J110:K110"/>
    <mergeCell ref="J111:K111"/>
    <mergeCell ref="E121:I121"/>
    <mergeCell ref="E155:I155"/>
    <mergeCell ref="J155:K155"/>
    <mergeCell ref="J120:K120"/>
    <mergeCell ref="J119:K119"/>
    <mergeCell ref="J118:K118"/>
    <mergeCell ref="E114:I114"/>
    <mergeCell ref="C191:K191"/>
    <mergeCell ref="J205:K205"/>
    <mergeCell ref="C192:K192"/>
    <mergeCell ref="J207:K207"/>
    <mergeCell ref="E204:I204"/>
    <mergeCell ref="E213:I213"/>
    <mergeCell ref="J79:K79"/>
    <mergeCell ref="C189:K189"/>
    <mergeCell ref="C200:K200"/>
    <mergeCell ref="C199:K199"/>
    <mergeCell ref="C198:K198"/>
    <mergeCell ref="J114:K114"/>
    <mergeCell ref="J121:K121"/>
    <mergeCell ref="J116:K116"/>
    <mergeCell ref="E115:I115"/>
    <mergeCell ref="D117:I117"/>
    <mergeCell ref="J117:K117"/>
    <mergeCell ref="J163:K163"/>
    <mergeCell ref="J165:K165"/>
    <mergeCell ref="J159:K159"/>
    <mergeCell ref="J166:K166"/>
    <mergeCell ref="E161:I161"/>
    <mergeCell ref="J161:K161"/>
    <mergeCell ref="E159:I159"/>
  </mergeCells>
  <pageMargins left="0.70866141732283472" right="0.70866141732283472" top="0.74803149606299213" bottom="0.74803149606299213" header="0.31496062992125984" footer="0.31496062992125984"/>
  <pageSetup scale="40" fitToWidth="13" fitToHeight="14" orientation="landscape" r:id="rId1"/>
  <rowBreaks count="15" manualBreakCount="15">
    <brk id="26" max="11" man="1"/>
    <brk id="58" max="11" man="1"/>
    <brk id="85" max="11" man="1"/>
    <brk id="121" max="11" man="1"/>
    <brk id="161" max="11" man="1"/>
    <brk id="182" max="11" man="1"/>
    <brk id="201" max="11" man="1"/>
    <brk id="232" max="11" man="1"/>
    <brk id="273" max="11" man="1"/>
    <brk id="314" max="11" man="1"/>
    <brk id="360" max="11" man="1"/>
    <brk id="404" max="11" man="1"/>
    <brk id="444" max="11" man="1"/>
    <brk id="495" max="11" man="1"/>
    <brk id="50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belma.kojasevic</dc:creator>
  <cp:lastModifiedBy>eadzovic</cp:lastModifiedBy>
  <cp:lastPrinted>2019-12-19T10:50:15Z</cp:lastPrinted>
  <dcterms:created xsi:type="dcterms:W3CDTF">2019-06-11T06:52:31Z</dcterms:created>
  <dcterms:modified xsi:type="dcterms:W3CDTF">2019-12-19T13:30:24Z</dcterms:modified>
</cp:coreProperties>
</file>