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LONATRADE\Desktop\za objavljivanje\pika 7\"/>
    </mc:Choice>
  </mc:AlternateContent>
  <xr:revisionPtr revIDLastSave="0" documentId="13_ncr:1_{317C2B42-B89D-431C-BFF5-E02278BC364B}" xr6:coauthVersionLast="45" xr6:coauthVersionMax="45"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Print_Area" localSheetId="0">Sheet1!$A$1:$K$476</definedName>
  </definedNames>
  <calcPr calcId="191029"/>
</workbook>
</file>

<file path=xl/calcChain.xml><?xml version="1.0" encoding="utf-8"?>
<calcChain xmlns="http://schemas.openxmlformats.org/spreadsheetml/2006/main">
  <c r="K148" i="1" l="1"/>
  <c r="K418" i="1" l="1"/>
  <c r="K416" i="1"/>
  <c r="K413" i="1"/>
  <c r="K407" i="1"/>
  <c r="K397" i="1"/>
  <c r="K395" i="1"/>
  <c r="K392" i="1"/>
  <c r="K386" i="1"/>
  <c r="K377" i="1"/>
  <c r="K375" i="1"/>
  <c r="K372" i="1"/>
  <c r="K366" i="1"/>
  <c r="K360" i="1"/>
  <c r="K358" i="1"/>
  <c r="K353" i="1"/>
  <c r="K351" i="1"/>
  <c r="K348" i="1"/>
  <c r="K342" i="1"/>
  <c r="K333" i="1"/>
  <c r="K331" i="1"/>
  <c r="K328" i="1"/>
  <c r="K322" i="1"/>
  <c r="K310" i="1"/>
  <c r="K308" i="1"/>
  <c r="K303" i="1"/>
  <c r="K301" i="1"/>
  <c r="K298" i="1"/>
  <c r="K292" i="1"/>
  <c r="K285" i="1"/>
  <c r="K283" i="1"/>
  <c r="K276" i="1"/>
  <c r="K273" i="1"/>
  <c r="K269" i="1"/>
  <c r="K261" i="1"/>
  <c r="K259" i="1"/>
  <c r="K249" i="1"/>
  <c r="K245" i="1"/>
  <c r="K242" i="1"/>
  <c r="K236" i="1"/>
  <c r="K228" i="1"/>
  <c r="K226" i="1"/>
  <c r="K223" i="1"/>
  <c r="K217" i="1"/>
  <c r="K211" i="1"/>
  <c r="K206" i="1"/>
  <c r="K204" i="1"/>
  <c r="K200" i="1"/>
  <c r="K194" i="1"/>
  <c r="K187" i="1"/>
  <c r="K185" i="1"/>
  <c r="K181" i="1"/>
  <c r="K176" i="1"/>
  <c r="K174" i="1"/>
  <c r="K171" i="1"/>
  <c r="K165" i="1"/>
  <c r="K155" i="1"/>
  <c r="K145" i="1"/>
  <c r="K125" i="1"/>
  <c r="K123" i="1"/>
  <c r="K106" i="1"/>
  <c r="K85" i="1"/>
  <c r="K83" i="1"/>
  <c r="K78" i="1"/>
  <c r="K70" i="1"/>
  <c r="K67" i="1"/>
  <c r="K62" i="1"/>
  <c r="K190" i="1" l="1"/>
  <c r="K318" i="1"/>
  <c r="K338" i="1"/>
  <c r="K362" i="1"/>
  <c r="K382" i="1"/>
  <c r="K403" i="1"/>
  <c r="K423" i="1"/>
  <c r="K104" i="1"/>
  <c r="K119" i="1"/>
  <c r="K213" i="1"/>
  <c r="K232" i="1"/>
  <c r="K288" i="1"/>
  <c r="K157" i="1" s="1"/>
  <c r="K127" i="1"/>
  <c r="K94" i="1"/>
  <c r="K100" i="1"/>
  <c r="K135" i="1"/>
  <c r="K90" i="1"/>
  <c r="K109" i="1" l="1"/>
  <c r="K160" i="1" s="1"/>
  <c r="J455" i="1" l="1"/>
  <c r="J358" i="1"/>
  <c r="J395" i="1" l="1"/>
  <c r="J375" i="1"/>
  <c r="J351" i="1"/>
  <c r="J331" i="1"/>
  <c r="J301" i="1"/>
  <c r="J298" i="1"/>
  <c r="J228" i="1"/>
  <c r="J226" i="1"/>
  <c r="J223" i="1"/>
  <c r="J217" i="1"/>
  <c r="J204" i="1"/>
  <c r="J181" i="1"/>
  <c r="J174" i="1"/>
  <c r="J190" i="1" l="1"/>
  <c r="J338" i="1"/>
  <c r="J403" i="1"/>
  <c r="J423" i="1"/>
  <c r="J232" i="1"/>
</calcChain>
</file>

<file path=xl/sharedStrings.xml><?xml version="1.0" encoding="utf-8"?>
<sst xmlns="http://schemas.openxmlformats.org/spreadsheetml/2006/main" count="483" uniqueCount="219">
  <si>
    <t>Administrativni materijal</t>
  </si>
  <si>
    <t>Fadil Kajoshaj</t>
  </si>
  <si>
    <t>PJESA E PËRGJITHSHME</t>
  </si>
  <si>
    <t>Neni 1</t>
  </si>
  <si>
    <t>Buxheti i Komunës së Tuzit</t>
  </si>
  <si>
    <t>Shuma në EUR</t>
  </si>
  <si>
    <t>TË ARDHURAT BURIMORE</t>
  </si>
  <si>
    <t>Tatimet</t>
  </si>
  <si>
    <t>Taksat</t>
  </si>
  <si>
    <t>Kompensimet</t>
  </si>
  <si>
    <t>Të ardhurat e tjera</t>
  </si>
  <si>
    <t>Donacionet</t>
  </si>
  <si>
    <t>SHPENZIMET</t>
  </si>
  <si>
    <t>Transfertat institucioneve, individëve, sektorit joqeveritar dhe publik si dhe transfertat tjera</t>
  </si>
  <si>
    <t>Mjetët rezervë</t>
  </si>
  <si>
    <t>Buxheti kapital</t>
  </si>
  <si>
    <t>SUFICIT/DEFICIT</t>
  </si>
  <si>
    <t>SUFICIT PRIMAR</t>
  </si>
  <si>
    <t>PAGESA E BORXHEVE</t>
  </si>
  <si>
    <t>PAGESA E OBLIGIMEVE</t>
  </si>
  <si>
    <t>FINANCIMI</t>
  </si>
  <si>
    <t>Mjetet e kaluara nga viti paraardhës</t>
  </si>
  <si>
    <r>
      <rPr>
        <b/>
        <sz val="20"/>
        <color theme="1"/>
        <rFont val="Arial"/>
        <family val="2"/>
      </rPr>
      <t xml:space="preserve">Neni 2 </t>
    </r>
    <r>
      <rPr>
        <sz val="20"/>
        <color theme="1"/>
        <rFont val="Arial"/>
        <family val="2"/>
      </rPr>
      <t xml:space="preserve">                                                                                                              </t>
    </r>
  </si>
  <si>
    <t>Neni 3</t>
  </si>
  <si>
    <t>Klasifikimi ekonomik</t>
  </si>
  <si>
    <t>EMËRTIMI</t>
  </si>
  <si>
    <t>TË ARDHURAT</t>
  </si>
  <si>
    <t>TË ARDHURAT VIJUESE</t>
  </si>
  <si>
    <t>TATIMET</t>
  </si>
  <si>
    <t>Tatim mbi të ardhurat e personave fizik</t>
  </si>
  <si>
    <t>Tatim mbi patundshmëri</t>
  </si>
  <si>
    <t>Tatim mbi shitjen e patundshmërive</t>
  </si>
  <si>
    <t>Mbitatim në tatimin e të ardhurave të personave fizik</t>
  </si>
  <si>
    <t>TAKSAT</t>
  </si>
  <si>
    <t>Taksat lokale administrative</t>
  </si>
  <si>
    <t>Taksat lokale komunale</t>
  </si>
  <si>
    <t>KOMPENSIMET</t>
  </si>
  <si>
    <t>Kompensim për shfrytëzimin e të mirave me interes të përgjithshëm</t>
  </si>
  <si>
    <t>Kompensim për shfrytëzimin e të mirave natyrore</t>
  </si>
  <si>
    <t>Kompensim për paisjen komunale të truallit ndërtimorë</t>
  </si>
  <si>
    <t>Kompensim për paisjen komunale të truallit ndërtimorë për objekte ilegale</t>
  </si>
  <si>
    <t>Kompensim vjetorë gjatë rregjistrimit të automjeteve rrugore</t>
  </si>
  <si>
    <t>Kompensimet tjera për rrugët</t>
  </si>
  <si>
    <t>TË ARDHURAT TJERA</t>
  </si>
  <si>
    <t>Të ardhurat nga veprimtaria e organeve</t>
  </si>
  <si>
    <t>Të ardhurat tjera</t>
  </si>
  <si>
    <t>MJETET E KALUARA NGA VITI PARAARDHËS</t>
  </si>
  <si>
    <t>DONACIONE DHE TRANSFERTA</t>
  </si>
  <si>
    <t>TË ARDHURAT TOTALE</t>
  </si>
  <si>
    <t>Të ardhurat bruto dhe kontributet</t>
  </si>
  <si>
    <t>Neto të ardhurat</t>
  </si>
  <si>
    <t>Tatimet mbi të ardhurat e të punësuarve</t>
  </si>
  <si>
    <t>Kontributet në ngarkim të të punësuarve</t>
  </si>
  <si>
    <t>Kontributet në ngarkim të  punëdhënësit</t>
  </si>
  <si>
    <t>Të ardhurat e tjera personale</t>
  </si>
  <si>
    <t>Kompensimi për udhëtim</t>
  </si>
  <si>
    <t>Kompensimet për këshilltarë</t>
  </si>
  <si>
    <t>Kompensimet e tjera</t>
  </si>
  <si>
    <t>Shpenzimet për material</t>
  </si>
  <si>
    <t>Shpenzimet për energji</t>
  </si>
  <si>
    <t>Shpenzimet për karburant</t>
  </si>
  <si>
    <t>Shpenzimet për shërbime</t>
  </si>
  <si>
    <t>Udhëtime zyrtare</t>
  </si>
  <si>
    <t>Reprezentacioni, gazeta dhe shpenz. për bufe</t>
  </si>
  <si>
    <t>Shërbimet e bankës/provizione</t>
  </si>
  <si>
    <t>Shërbimet konsultative, projekte dhe studime</t>
  </si>
  <si>
    <t>Shërbimet e përsosjes profesionale</t>
  </si>
  <si>
    <t>Shërbimet e tjera</t>
  </si>
  <si>
    <t>Shpenzimet për mirëmbajtje vijuese</t>
  </si>
  <si>
    <t>Shp. për mirëmbajtjen vijuese të objekteve ndërtimore</t>
  </si>
  <si>
    <t>Shp. për mirëmbajtjen e automjeteve</t>
  </si>
  <si>
    <t>Shp. për mirëmbajtjen vijuese të paisjeve - kopir aparati</t>
  </si>
  <si>
    <t>Shpenzime për rentimin e objekteve</t>
  </si>
  <si>
    <t>Subvencione</t>
  </si>
  <si>
    <t>Subvencionet për mbështjetjen e prodhuesëve bujqësorë</t>
  </si>
  <si>
    <t>Shpenzimet për pagesat e shërbimeve me kontratë</t>
  </si>
  <si>
    <t>Punimi dhe mirëmbajtja e softuerëve</t>
  </si>
  <si>
    <t>Sigurimi</t>
  </si>
  <si>
    <t>Kontribute për anëtarësi org. vendore dhe ndërkombëtare</t>
  </si>
  <si>
    <t>Kompensime komunale dhe burimet publike</t>
  </si>
  <si>
    <t>Të tjera</t>
  </si>
  <si>
    <t>Transfertat institucioneve, individëve, sektorit joqeveritar dhe publik</t>
  </si>
  <si>
    <t>Transfertat organizatave joqeveritare</t>
  </si>
  <si>
    <t>Transfertat tjera të organizatave joqeveritare</t>
  </si>
  <si>
    <t>Transferta partive politike</t>
  </si>
  <si>
    <t>Transferta për ndihma sociale</t>
  </si>
  <si>
    <t>Transferta individëve</t>
  </si>
  <si>
    <t>Transfertat e tjera individëve</t>
  </si>
  <si>
    <t>Transfertat institucioneve</t>
  </si>
  <si>
    <t>Transfertat e tjera</t>
  </si>
  <si>
    <t>Transfertat afaristëve</t>
  </si>
  <si>
    <t>Shpenzimet kapitale</t>
  </si>
  <si>
    <t>Shpenzimet për infrastrukturë lokale</t>
  </si>
  <si>
    <t>Shpenzimet për paisje</t>
  </si>
  <si>
    <t>Transfertat për projektin</t>
  </si>
  <si>
    <t>Pagesa e obligimeve nga periudhat paraardhëse</t>
  </si>
  <si>
    <t>Rezervat vijuese buxhetore</t>
  </si>
  <si>
    <t>Rezervat e përhershme buxhetore</t>
  </si>
  <si>
    <t>SHPENZIMET TOTALE</t>
  </si>
  <si>
    <t>Neni 5</t>
  </si>
  <si>
    <t xml:space="preserve">SHËRBIMI I KRYETARIT TË KOMUNËS
</t>
  </si>
  <si>
    <t>Kompensime të tjera</t>
  </si>
  <si>
    <t>Shpenzime për material</t>
  </si>
  <si>
    <t>Shpenzime për karburant</t>
  </si>
  <si>
    <t>KUVENDI I KOMUNËS SË TUZIT</t>
  </si>
  <si>
    <t>KRYETARI</t>
  </si>
  <si>
    <t>Tranfertat institucuioneve, individëve, sektorit joqeveritar dhe publik</t>
  </si>
  <si>
    <t>Transferta të tjera individëve</t>
  </si>
  <si>
    <t>SHËRBIMI I KUVENDIT</t>
  </si>
  <si>
    <t>Kompensim këshilltarëve</t>
  </si>
  <si>
    <t>SHËRBIMI I KRYEADMINISTRATORIT</t>
  </si>
  <si>
    <t>Të ardhurat tjera personale</t>
  </si>
  <si>
    <t>SEKRETARIATI PËR FINANCA DHE ZHVILLIM EKONOMIK</t>
  </si>
  <si>
    <t>Kontributet në ngarkim të punësuarve</t>
  </si>
  <si>
    <t>Kontributet në ngarkim të punëdhënësit</t>
  </si>
  <si>
    <t>Materiali administrativ</t>
  </si>
  <si>
    <t>Udhëtimet zyrtare</t>
  </si>
  <si>
    <t>Shërbimet e komunikacionit</t>
  </si>
  <si>
    <t>Kontribute për anëtarësi org. vendore dhe ndërkombët</t>
  </si>
  <si>
    <t>Transfertat partive politike</t>
  </si>
  <si>
    <t>Shpenzimet për objekte ndërtimore</t>
  </si>
  <si>
    <t xml:space="preserve">Shpenzimet tjera kapitale (shpenzimet për finasimin e projektit) </t>
  </si>
  <si>
    <t>Mjetet rezervë</t>
  </si>
  <si>
    <t>Rezervat e përhershme të buxhetore</t>
  </si>
  <si>
    <t>SHPËNZIMET TOTALE</t>
  </si>
  <si>
    <t xml:space="preserve">SEKRETARIATI PËR VETËQEVERISJE LOKALE
</t>
  </si>
  <si>
    <t>Kompensim për udhëtim</t>
  </si>
  <si>
    <t>Shpenzime për karburante</t>
  </si>
  <si>
    <t>Transferta institucioneve të sportit</t>
  </si>
  <si>
    <t>Transfertat tjera organizatave joqeveritare</t>
  </si>
  <si>
    <t xml:space="preserve">Transfertat për ndihma sociale </t>
  </si>
  <si>
    <t>Transfertat e tjera institucioneve</t>
  </si>
  <si>
    <t xml:space="preserve">SEKRETARIATI PËR PLANIFIKIMIN E RREGULLIMIN HAPSINORË DHE ÇESHTJE KOMUNALE </t>
  </si>
  <si>
    <t>Shpenzime për shërbime</t>
  </si>
  <si>
    <t>Subvencionet</t>
  </si>
  <si>
    <t xml:space="preserve">ADMINISTRATA E TË ARDHURAVE PUBLIKE LOKALE
</t>
  </si>
  <si>
    <t xml:space="preserve">DREJTORIA PËR NDËRTIM, INVESTIME, PRONË DHE PËRFAQËSIM
</t>
  </si>
  <si>
    <t xml:space="preserve">SHËRBIMI I POLICISË KOMUNALE DHE INSPEKTIMIT
</t>
  </si>
  <si>
    <t>Shpenzimet rrjellëse</t>
  </si>
  <si>
    <t>MJETET MUNGUESE</t>
  </si>
  <si>
    <t>Shërbimet e avokatëve, noterëve dhe shërbime juridike</t>
  </si>
  <si>
    <t>Shërbimet e aftësimit profesional</t>
  </si>
  <si>
    <t>Qiraja</t>
  </si>
  <si>
    <t>Shpenzime për qiramarrjen e objekteve</t>
  </si>
  <si>
    <t>Shpenzime të tjera</t>
  </si>
  <si>
    <t>Punimi dhe mirëmbajtja e softverëve</t>
  </si>
  <si>
    <t>Rezervat rrjellëse buxhetore</t>
  </si>
  <si>
    <t>Shpenzimet për mirëmbajtje rrjellëse</t>
  </si>
  <si>
    <t>Shp. për mirëmbajtjen rrjellëse të objekteve - ndërtesa e komunës</t>
  </si>
  <si>
    <t>Shp. për mirëmbajtjen rrjellëse të paisjeve - kopir aparati</t>
  </si>
  <si>
    <t>Shp. Për mirëmbajtjen rrjellëse të paisjeve - kopir aparati</t>
  </si>
  <si>
    <t>Shpenzime për materiale</t>
  </si>
  <si>
    <t>Shpenzime për pagesat e shërbimeve me kontratë</t>
  </si>
  <si>
    <t>Shërbime të tjera</t>
  </si>
  <si>
    <t>Shërbime të përsosjes profesionale</t>
  </si>
  <si>
    <t>Shërbime të avokateve, notarëve dhe shërbime juridike</t>
  </si>
  <si>
    <t>Shërbimet e tjera- shërbimet e TV në gj. shqipe</t>
  </si>
  <si>
    <t>Mirëmbajtja investuese</t>
  </si>
  <si>
    <t xml:space="preserve">    </t>
  </si>
  <si>
    <r>
      <rPr>
        <b/>
        <sz val="20"/>
        <color theme="1"/>
        <rFont val="Arial"/>
        <family val="2"/>
      </rPr>
      <t xml:space="preserve">Totali në </t>
    </r>
    <r>
      <rPr>
        <b/>
        <sz val="20"/>
        <color theme="1"/>
        <rFont val="Calibri"/>
        <family val="2"/>
      </rPr>
      <t>€</t>
    </r>
  </si>
  <si>
    <t>Rritja/zvogëlimi i depozitit</t>
  </si>
  <si>
    <t>Tranfertat nga Buxheti shtetëror</t>
  </si>
  <si>
    <t>Pagesa e detyrimeve nga periudha e mëparshme</t>
  </si>
  <si>
    <t>PLANI 2020</t>
  </si>
  <si>
    <t>0.00</t>
  </si>
  <si>
    <t>Kompensime të tjera - Kompensimi komunal</t>
  </si>
  <si>
    <t>Gjobat e dhëna në proceduren e shkeljes dhe procedurën tjetër për shkakë të mospagesës së të ardhurave lokale</t>
  </si>
  <si>
    <t>Interesi për shkakë të mospagesës në kohë të tatimeve lokale</t>
  </si>
  <si>
    <t>Donacionet rrjellëse në favor të komunës së Tuzit</t>
  </si>
  <si>
    <t>Donacionet kapitale në favor të komunës së Tuzit</t>
  </si>
  <si>
    <t xml:space="preserve">Donacionet e EU </t>
  </si>
  <si>
    <t>Tranfertat nga buxheti i Malit të Zi</t>
  </si>
  <si>
    <t>Material për qëllime të veçanta</t>
  </si>
  <si>
    <t>Shpenzimet në bazë të shpenzimet të gjygjit</t>
  </si>
  <si>
    <t xml:space="preserve">Transfertat tjera institucioneve për sport </t>
  </si>
  <si>
    <t>Shpenzimet për objektet ndërtimore</t>
  </si>
  <si>
    <t>Transfertat e buxhetit shtetëror - fondi revolving</t>
  </si>
  <si>
    <t>Shërbimet e tjera individëve</t>
  </si>
  <si>
    <t>Shpenzimet në bazë të shpenzimeve gjyqesore</t>
  </si>
  <si>
    <t>Transfertat tjera individeve</t>
  </si>
  <si>
    <t>Transfertat e buxhetit shtetërorë - fondi revolving</t>
  </si>
  <si>
    <t>Shërbimet tjera</t>
  </si>
  <si>
    <t>Shpenzimet tjera</t>
  </si>
  <si>
    <t>Transferta tjera institucioneve për sport  - KF Deçiq</t>
  </si>
  <si>
    <t>Tranfertat organizatave joqeveritare</t>
  </si>
  <si>
    <t>Transfertat e tjera individeve</t>
  </si>
  <si>
    <t>Shpenzimet e tjera</t>
  </si>
  <si>
    <t>Transferta institucioneve, individëve, sektorit publik dhe joqeveritar</t>
  </si>
  <si>
    <t>Shërbime të avokatures, noterve dhe shërbimeve juridike</t>
  </si>
  <si>
    <t xml:space="preserve">SHËRBIMI I REVIZIONIT
</t>
  </si>
  <si>
    <t>Materiali për qellie të veçanta</t>
  </si>
  <si>
    <t>Shpënzimet për energji elektrike</t>
  </si>
  <si>
    <t>Shërbimet e komunikimit</t>
  </si>
  <si>
    <t>Shpenzimet të tjera</t>
  </si>
  <si>
    <t>Kompensime komunalëe</t>
  </si>
  <si>
    <t>Transfera organizatave joqeveritare</t>
  </si>
  <si>
    <t>Transferta të tjera institucioneve</t>
  </si>
  <si>
    <t>Shpënzimet kapitale</t>
  </si>
  <si>
    <t>Shpënzime për objekte ndërtimore</t>
  </si>
  <si>
    <t>Shpënzime për paisje</t>
  </si>
  <si>
    <t>Shpënzimet për investime</t>
  </si>
  <si>
    <t>Kompensimi për dimër</t>
  </si>
  <si>
    <t>Transfertat institucioneve për sport dhe kulturë</t>
  </si>
  <si>
    <t>SEKRETARIATI PËR BUJQËSI DHE ZHVILLIM RURAL</t>
  </si>
  <si>
    <t>VENDIM MBI NDRYSHIMIN DHE PLOTËSIMIN E VENDIMIT MBI BUXETIN E KOMUNËS SË TUZIT 2020</t>
  </si>
  <si>
    <t>Të tjera -  Qiramarrja e truellit</t>
  </si>
  <si>
    <t>Të tjerat</t>
  </si>
  <si>
    <t xml:space="preserve">Në Vendimin mbi buxhetin e Komunës së Tuzit për vitin 2020., ("Fleta zyrtare e MZ - dispozitat komunale" nr. 55/19, 08/20), neni 1 ndryshon dhe bën: "Buxheti i Komunës së Tuzit për vitin 2020., është paraqitur në tabelën në vijim:  </t>
  </si>
  <si>
    <t xml:space="preserve"> Neni 2 ndryshon dhe bën: "Të ardhurat totale me depozitin fillestar janë 4.024.886,81 € dhe shpërndahen në:</t>
  </si>
  <si>
    <t>Neni 3 ndryshon dhe bën: "Të ardhurat e buxhetit të Komunës së Tuzit për vitin 2020., paraqiten dhe shpërndahen me buxhet, edhe ato të ardhura sipas klasifikimit ekonomik (sipas burimeve) dhe shpenzime sipas destinimeve, sipas klasifikimit ekonomi, në shumat në vijim:</t>
  </si>
  <si>
    <t>Neni 17 ndryshon dhe bën: "Rënditja e mjeteve të Buxhetit të Komunës së Tuzit në shumën prej 4.024.886,81 €  sipas bartësve dhe destinimeve të afërta bazohet në pjesën e veçantë e cila bën:</t>
  </si>
  <si>
    <t>REBALANCI  2020</t>
  </si>
  <si>
    <t>REBALANCI 2020</t>
  </si>
  <si>
    <t xml:space="preserve"> Shpenzimet rrjellëse</t>
  </si>
  <si>
    <t>Neni 4</t>
  </si>
  <si>
    <t>Vendimi mbi ndryshimin dhe plotësimin e  Buxhetin të Komunës së Tuzit për vitin 2020., hynë në fuqi ditën  e publikimit në "Fleten zyrtare të Malit të Zi - dispozitat komunale".</t>
  </si>
  <si>
    <t xml:space="preserve">Në bazë të nenit 67 të Ligjit mbi financimin e vetëqeverisjes lokale  (″Fleta zyrtare e MZ″, nr. 03/19), dhe nenit 53 paragrafit 1 pika 7 të Statutit të Komunës së Tuzit ("Fleta zyrtare e MZ"- dispozitat komunale, nr. 24/19 dhe 05/20) Kuvendi i Komunës së Tuzit, në seancën e mbajtur më 21.09.2020, sjellë:  </t>
  </si>
  <si>
    <t>Numër: 02-030/20-8985</t>
  </si>
  <si>
    <t>Tuz, 21.09.2020.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</si>
</sst>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Red]#,##0.00"/>
  </numFmts>
  <fonts count="26" x14ac:knownFonts="1">
    <font>
      <sz val="11"/>
      <color theme="1"/>
      <name val="Calibri"/>
      <family val="2"/>
      <scheme val="minor"/>
    </font>
    <font>
      <sz val="11"/>
      <color theme="1"/>
      <name val="Calibri"/>
      <family val="2"/>
      <scheme val="minor"/>
    </font>
    <font>
      <sz val="10"/>
      <name val="Arial"/>
      <family val="2"/>
    </font>
    <font>
      <sz val="16"/>
      <color theme="1"/>
      <name val="Arial"/>
      <family val="2"/>
    </font>
    <font>
      <sz val="16"/>
      <name val="Arial"/>
      <family val="2"/>
    </font>
    <font>
      <sz val="11"/>
      <color theme="1"/>
      <name val="Arial"/>
      <family val="2"/>
    </font>
    <font>
      <b/>
      <sz val="26"/>
      <color theme="1"/>
      <name val="Arial"/>
      <family val="2"/>
    </font>
    <font>
      <b/>
      <i/>
      <sz val="26"/>
      <color theme="1"/>
      <name val="Arial"/>
      <family val="2"/>
    </font>
    <font>
      <sz val="18"/>
      <color theme="1"/>
      <name val="Arial"/>
      <family val="2"/>
    </font>
    <font>
      <b/>
      <sz val="18"/>
      <color theme="1"/>
      <name val="Arial"/>
      <family val="2"/>
    </font>
    <font>
      <b/>
      <sz val="16"/>
      <color theme="1"/>
      <name val="Arial"/>
      <family val="2"/>
    </font>
    <font>
      <sz val="17"/>
      <color theme="1"/>
      <name val="Arial"/>
      <family val="2"/>
    </font>
    <font>
      <sz val="18"/>
      <name val="Arial"/>
      <family val="2"/>
    </font>
    <font>
      <b/>
      <sz val="36"/>
      <color theme="1"/>
      <name val="Arial"/>
      <family val="2"/>
    </font>
    <font>
      <sz val="36"/>
      <color theme="1"/>
      <name val="Arial"/>
      <family val="2"/>
    </font>
    <font>
      <b/>
      <i/>
      <sz val="36"/>
      <color theme="1"/>
      <name val="Arial"/>
      <family val="2"/>
    </font>
    <font>
      <sz val="20"/>
      <name val="Arial"/>
      <family val="2"/>
    </font>
    <font>
      <sz val="22"/>
      <name val="Arial"/>
      <family val="2"/>
    </font>
    <font>
      <b/>
      <sz val="20"/>
      <color theme="1"/>
      <name val="Arial"/>
      <family val="2"/>
    </font>
    <font>
      <b/>
      <sz val="22"/>
      <color theme="1"/>
      <name val="Arial"/>
      <family val="2"/>
    </font>
    <font>
      <sz val="20"/>
      <color theme="1"/>
      <name val="Arial"/>
      <family val="2"/>
    </font>
    <font>
      <b/>
      <i/>
      <u/>
      <sz val="20"/>
      <color theme="1"/>
      <name val="Arial"/>
      <family val="2"/>
    </font>
    <font>
      <b/>
      <sz val="20"/>
      <name val="Arial"/>
      <family val="2"/>
    </font>
    <font>
      <sz val="20"/>
      <color theme="1"/>
      <name val="Arial"/>
      <family val="2"/>
      <charset val="238"/>
    </font>
    <font>
      <b/>
      <sz val="20"/>
      <color theme="1"/>
      <name val="Arial"/>
      <family val="2"/>
      <charset val="238"/>
    </font>
    <font>
      <b/>
      <sz val="20"/>
      <color theme="1"/>
      <name val="Calibri"/>
      <family val="2"/>
    </font>
  </fonts>
  <fills count="6">
    <fill>
      <patternFill patternType="none"/>
    </fill>
    <fill>
      <patternFill patternType="gray125"/>
    </fill>
    <fill>
      <patternFill patternType="solid">
        <fgColor theme="5" tint="0.79998168889431442"/>
        <bgColor indexed="65"/>
      </patternFill>
    </fill>
    <fill>
      <patternFill patternType="solid">
        <fgColor theme="5" tint="0.59999389629810485"/>
        <bgColor indexed="65"/>
      </patternFill>
    </fill>
    <fill>
      <patternFill patternType="solid">
        <fgColor theme="5" tint="0.59999389629810485"/>
        <bgColor indexed="64"/>
      </patternFill>
    </fill>
    <fill>
      <patternFill patternType="solid">
        <fgColor theme="0"/>
        <bgColor indexed="64"/>
      </patternFill>
    </fill>
  </fills>
  <borders count="8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auto="1"/>
      </left>
      <right style="thin">
        <color auto="1"/>
      </right>
      <top style="thin">
        <color auto="1"/>
      </top>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diagonal/>
    </border>
    <border>
      <left style="medium">
        <color indexed="64"/>
      </left>
      <right style="thin">
        <color indexed="64"/>
      </right>
      <top/>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right/>
      <top style="thin">
        <color auto="1"/>
      </top>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bottom style="medium">
        <color indexed="64"/>
      </bottom>
      <diagonal/>
    </border>
    <border>
      <left/>
      <right style="thin">
        <color indexed="64"/>
      </right>
      <top style="thin">
        <color indexed="64"/>
      </top>
      <bottom/>
      <diagonal/>
    </border>
    <border>
      <left style="thin">
        <color auto="1"/>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medium">
        <color indexed="64"/>
      </top>
      <bottom style="thin">
        <color auto="1"/>
      </bottom>
      <diagonal/>
    </border>
    <border>
      <left style="thin">
        <color indexed="64"/>
      </left>
      <right/>
      <top style="thin">
        <color auto="1"/>
      </top>
      <bottom style="medium">
        <color indexed="64"/>
      </bottom>
      <diagonal/>
    </border>
    <border>
      <left/>
      <right/>
      <top style="thin">
        <color auto="1"/>
      </top>
      <bottom style="medium">
        <color indexed="64"/>
      </bottom>
      <diagonal/>
    </border>
    <border>
      <left/>
      <right style="thin">
        <color indexed="64"/>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indexed="64"/>
      </top>
      <bottom/>
      <diagonal/>
    </border>
    <border>
      <left/>
      <right style="thin">
        <color auto="1"/>
      </right>
      <top/>
      <bottom style="thin">
        <color auto="1"/>
      </bottom>
      <diagonal/>
    </border>
    <border>
      <left/>
      <right style="thin">
        <color auto="1"/>
      </right>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auto="1"/>
      </top>
      <bottom style="medium">
        <color indexed="64"/>
      </bottom>
      <diagonal/>
    </border>
    <border>
      <left style="thin">
        <color auto="1"/>
      </left>
      <right/>
      <top style="thin">
        <color auto="1"/>
      </top>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medium">
        <color indexed="64"/>
      </left>
      <right/>
      <top style="medium">
        <color indexed="64"/>
      </top>
      <bottom style="thin">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diagonal/>
    </border>
    <border>
      <left style="medium">
        <color indexed="64"/>
      </left>
      <right style="thin">
        <color auto="1"/>
      </right>
      <top style="dashed">
        <color indexed="64"/>
      </top>
      <bottom style="medium">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auto="1"/>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thin">
        <color auto="1"/>
      </right>
      <top/>
      <bottom style="dashed">
        <color indexed="64"/>
      </bottom>
      <diagonal/>
    </border>
    <border>
      <left style="medium">
        <color indexed="64"/>
      </left>
      <right style="dashed">
        <color indexed="64"/>
      </right>
      <top/>
      <bottom style="medium">
        <color indexed="64"/>
      </bottom>
      <diagonal/>
    </border>
    <border>
      <left/>
      <right style="thin">
        <color indexed="64"/>
      </right>
      <top style="dashed">
        <color indexed="64"/>
      </top>
      <bottom style="medium">
        <color indexed="64"/>
      </bottom>
      <diagonal/>
    </border>
    <border>
      <left/>
      <right style="thin">
        <color auto="1"/>
      </right>
      <top/>
      <bottom/>
      <diagonal/>
    </border>
    <border>
      <left style="medium">
        <color indexed="64"/>
      </left>
      <right style="medium">
        <color indexed="64"/>
      </right>
      <top style="dashed">
        <color indexed="64"/>
      </top>
      <bottom style="thin">
        <color auto="1"/>
      </bottom>
      <diagonal/>
    </border>
    <border>
      <left style="medium">
        <color indexed="64"/>
      </left>
      <right style="dashed">
        <color indexed="64"/>
      </right>
      <top style="dashed">
        <color indexed="64"/>
      </top>
      <bottom style="medium">
        <color indexed="64"/>
      </bottom>
      <diagonal/>
    </border>
    <border>
      <left style="medium">
        <color indexed="64"/>
      </left>
      <right style="thin">
        <color auto="1"/>
      </right>
      <top style="dashed">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medium">
        <color indexed="64"/>
      </bottom>
      <diagonal/>
    </border>
    <border>
      <left style="thin">
        <color auto="1"/>
      </left>
      <right style="thin">
        <color auto="1"/>
      </right>
      <top/>
      <bottom/>
      <diagonal/>
    </border>
  </borders>
  <cellStyleXfs count="4">
    <xf numFmtId="0" fontId="0" fillId="0" borderId="0"/>
    <xf numFmtId="0" fontId="1" fillId="2" borderId="0" applyNumberFormat="0" applyBorder="0" applyAlignment="0" applyProtection="0"/>
    <xf numFmtId="0" fontId="1" fillId="3" borderId="0" applyNumberFormat="0" applyBorder="0" applyAlignment="0" applyProtection="0"/>
    <xf numFmtId="0" fontId="2" fillId="0" borderId="0"/>
  </cellStyleXfs>
  <cellXfs count="529">
    <xf numFmtId="0" fontId="0" fillId="0" borderId="0" xfId="0"/>
    <xf numFmtId="0" fontId="0" fillId="0" borderId="0" xfId="0"/>
    <xf numFmtId="0" fontId="5" fillId="0" borderId="0" xfId="0" applyFont="1"/>
    <xf numFmtId="0" fontId="5" fillId="0" borderId="0" xfId="0" applyFont="1" applyAlignment="1">
      <alignment horizontal="right"/>
    </xf>
    <xf numFmtId="4" fontId="5" fillId="0" borderId="0" xfId="0" applyNumberFormat="1" applyFont="1"/>
    <xf numFmtId="0" fontId="5" fillId="0" borderId="6" xfId="0" applyFont="1" applyBorder="1"/>
    <xf numFmtId="0" fontId="5" fillId="0" borderId="0" xfId="0" applyFont="1" applyBorder="1"/>
    <xf numFmtId="4" fontId="10" fillId="0" borderId="0" xfId="2" applyNumberFormat="1" applyFont="1" applyFill="1" applyBorder="1" applyAlignment="1">
      <alignment horizontal="right"/>
    </xf>
    <xf numFmtId="0" fontId="10" fillId="0" borderId="0" xfId="2" applyFont="1" applyFill="1" applyBorder="1"/>
    <xf numFmtId="0" fontId="10" fillId="0" borderId="4" xfId="2" applyFont="1" applyFill="1" applyBorder="1" applyAlignment="1">
      <alignment horizontal="center"/>
    </xf>
    <xf numFmtId="0" fontId="5" fillId="0" borderId="0" xfId="0" applyFont="1" applyFill="1"/>
    <xf numFmtId="0" fontId="5" fillId="0" borderId="4" xfId="0" applyFont="1" applyBorder="1"/>
    <xf numFmtId="0" fontId="10" fillId="0" borderId="0" xfId="2" applyFont="1" applyFill="1" applyBorder="1" applyAlignment="1">
      <alignment horizontal="center"/>
    </xf>
    <xf numFmtId="0" fontId="8" fillId="0" borderId="0" xfId="0" applyFont="1" applyAlignment="1">
      <alignment vertical="center" wrapText="1"/>
    </xf>
    <xf numFmtId="0" fontId="11" fillId="0" borderId="0" xfId="0" applyFont="1" applyAlignment="1">
      <alignment vertical="center" wrapText="1"/>
    </xf>
    <xf numFmtId="0" fontId="11" fillId="0" borderId="0" xfId="0" applyFont="1" applyAlignment="1"/>
    <xf numFmtId="0" fontId="0" fillId="0" borderId="0" xfId="0"/>
    <xf numFmtId="0" fontId="0" fillId="0" borderId="0" xfId="0"/>
    <xf numFmtId="0" fontId="12" fillId="0" borderId="0" xfId="0" applyFont="1" applyAlignment="1">
      <alignment vertical="top" wrapText="1"/>
    </xf>
    <xf numFmtId="0" fontId="7" fillId="0" borderId="0" xfId="0" applyFont="1" applyAlignment="1">
      <alignment vertical="center"/>
    </xf>
    <xf numFmtId="0" fontId="6" fillId="0" borderId="0" xfId="0" applyFont="1" applyAlignment="1">
      <alignment vertical="center" wrapText="1"/>
    </xf>
    <xf numFmtId="0" fontId="9" fillId="0" borderId="0" xfId="0" applyFont="1" applyAlignment="1">
      <alignment vertical="center" wrapText="1"/>
    </xf>
    <xf numFmtId="0" fontId="4" fillId="0" borderId="0" xfId="3" applyFont="1" applyAlignment="1">
      <alignment vertical="center"/>
    </xf>
    <xf numFmtId="0" fontId="10" fillId="0" borderId="0" xfId="0" applyFont="1" applyAlignment="1">
      <alignment vertical="center"/>
    </xf>
    <xf numFmtId="0" fontId="3" fillId="0" borderId="0" xfId="0" applyFont="1" applyBorder="1" applyAlignment="1">
      <alignment vertical="top" wrapText="1"/>
    </xf>
    <xf numFmtId="0" fontId="20" fillId="0" borderId="0" xfId="0" applyFont="1"/>
    <xf numFmtId="4" fontId="20" fillId="0" borderId="22" xfId="0" applyNumberFormat="1" applyFont="1" applyBorder="1"/>
    <xf numFmtId="0" fontId="20" fillId="0" borderId="21" xfId="0" applyFont="1" applyBorder="1"/>
    <xf numFmtId="0" fontId="20" fillId="0" borderId="1" xfId="0" applyFont="1" applyBorder="1"/>
    <xf numFmtId="0" fontId="20" fillId="0" borderId="9" xfId="0" applyFont="1" applyBorder="1"/>
    <xf numFmtId="0" fontId="20" fillId="0" borderId="14" xfId="0" applyFont="1" applyBorder="1" applyAlignment="1">
      <alignment horizontal="left"/>
    </xf>
    <xf numFmtId="0" fontId="20" fillId="0" borderId="16" xfId="0" applyFont="1" applyBorder="1" applyAlignment="1">
      <alignment horizontal="left"/>
    </xf>
    <xf numFmtId="0" fontId="20" fillId="0" borderId="37" xfId="0" applyFont="1" applyBorder="1" applyAlignment="1">
      <alignment horizontal="left"/>
    </xf>
    <xf numFmtId="0" fontId="20" fillId="0" borderId="16" xfId="0" applyFont="1" applyBorder="1" applyAlignment="1">
      <alignment horizontal="left" vertical="center"/>
    </xf>
    <xf numFmtId="0" fontId="20" fillId="0" borderId="10" xfId="0" applyFont="1" applyBorder="1" applyAlignment="1">
      <alignment horizontal="left"/>
    </xf>
    <xf numFmtId="0" fontId="20" fillId="0" borderId="1" xfId="0" applyFont="1" applyBorder="1" applyAlignment="1">
      <alignment horizontal="left" vertical="center"/>
    </xf>
    <xf numFmtId="0" fontId="20" fillId="0" borderId="13" xfId="0" applyFont="1" applyBorder="1" applyAlignment="1">
      <alignment horizontal="left"/>
    </xf>
    <xf numFmtId="0" fontId="20" fillId="0" borderId="1" xfId="0" applyFont="1" applyBorder="1" applyAlignment="1">
      <alignment horizontal="left"/>
    </xf>
    <xf numFmtId="0" fontId="20" fillId="0" borderId="1" xfId="0" applyFont="1" applyFill="1" applyBorder="1" applyAlignment="1">
      <alignment horizontal="left" vertical="center"/>
    </xf>
    <xf numFmtId="0" fontId="20" fillId="0" borderId="9" xfId="0" applyFont="1" applyFill="1" applyBorder="1" applyAlignment="1">
      <alignment horizontal="left" vertical="center"/>
    </xf>
    <xf numFmtId="0" fontId="18" fillId="3" borderId="3" xfId="2" applyFont="1" applyBorder="1" applyAlignment="1">
      <alignment horizontal="center" vertical="center"/>
    </xf>
    <xf numFmtId="0" fontId="20" fillId="3" borderId="5" xfId="2" applyFont="1" applyBorder="1" applyAlignment="1">
      <alignment wrapText="1"/>
    </xf>
    <xf numFmtId="0" fontId="20" fillId="3" borderId="33" xfId="2" applyFont="1" applyBorder="1" applyAlignment="1">
      <alignment wrapText="1"/>
    </xf>
    <xf numFmtId="0" fontId="16" fillId="0" borderId="39" xfId="3" applyFont="1" applyBorder="1" applyAlignment="1">
      <alignment vertical="center"/>
    </xf>
    <xf numFmtId="0" fontId="20" fillId="0" borderId="3" xfId="0" applyFont="1" applyBorder="1"/>
    <xf numFmtId="0" fontId="20" fillId="0" borderId="24" xfId="0" applyFont="1" applyBorder="1"/>
    <xf numFmtId="0" fontId="20" fillId="0" borderId="35" xfId="0" applyFont="1" applyBorder="1" applyAlignment="1">
      <alignment horizontal="center"/>
    </xf>
    <xf numFmtId="0" fontId="20" fillId="0" borderId="25" xfId="0" applyFont="1" applyBorder="1"/>
    <xf numFmtId="0" fontId="20" fillId="0" borderId="23" xfId="0" applyFont="1" applyBorder="1" applyAlignment="1">
      <alignment horizontal="center"/>
    </xf>
    <xf numFmtId="0" fontId="20" fillId="0" borderId="26" xfId="0" applyFont="1" applyBorder="1"/>
    <xf numFmtId="0" fontId="20" fillId="0" borderId="30" xfId="0" applyFont="1" applyBorder="1" applyAlignment="1">
      <alignment horizontal="center"/>
    </xf>
    <xf numFmtId="0" fontId="20" fillId="0" borderId="39" xfId="0" applyFont="1" applyBorder="1"/>
    <xf numFmtId="0" fontId="20" fillId="0" borderId="32" xfId="0" applyFont="1" applyBorder="1" applyAlignment="1">
      <alignment horizontal="center"/>
    </xf>
    <xf numFmtId="0" fontId="20" fillId="0" borderId="4" xfId="0" applyFont="1" applyBorder="1" applyAlignment="1">
      <alignment horizontal="center"/>
    </xf>
    <xf numFmtId="0" fontId="20" fillId="0" borderId="18" xfId="0" applyFont="1" applyBorder="1" applyAlignment="1">
      <alignment horizontal="center"/>
    </xf>
    <xf numFmtId="0" fontId="20" fillId="0" borderId="0" xfId="0" applyFont="1" applyBorder="1" applyAlignment="1">
      <alignment horizontal="center"/>
    </xf>
    <xf numFmtId="0" fontId="20" fillId="0" borderId="39" xfId="0" applyFont="1" applyBorder="1" applyAlignment="1">
      <alignment vertical="center"/>
    </xf>
    <xf numFmtId="0" fontId="20" fillId="0" borderId="21" xfId="0" applyFont="1" applyBorder="1" applyAlignment="1"/>
    <xf numFmtId="0" fontId="20" fillId="0" borderId="22" xfId="0" applyFont="1" applyBorder="1" applyAlignment="1"/>
    <xf numFmtId="0" fontId="20" fillId="0" borderId="19" xfId="0" applyFont="1" applyBorder="1" applyAlignment="1">
      <alignment horizontal="center"/>
    </xf>
    <xf numFmtId="0" fontId="20" fillId="0" borderId="4" xfId="0" applyFont="1" applyFill="1" applyBorder="1" applyAlignment="1">
      <alignment horizontal="center"/>
    </xf>
    <xf numFmtId="0" fontId="20" fillId="0" borderId="36" xfId="0" applyFont="1" applyFill="1" applyBorder="1"/>
    <xf numFmtId="0" fontId="20" fillId="0" borderId="32" xfId="0" applyFont="1" applyFill="1" applyBorder="1"/>
    <xf numFmtId="0" fontId="20" fillId="0" borderId="18" xfId="0" applyFont="1" applyFill="1" applyBorder="1"/>
    <xf numFmtId="0" fontId="18" fillId="3" borderId="39" xfId="2" applyFont="1" applyBorder="1"/>
    <xf numFmtId="0" fontId="20" fillId="3" borderId="10" xfId="2" applyFont="1" applyBorder="1" applyAlignment="1">
      <alignment wrapText="1"/>
    </xf>
    <xf numFmtId="0" fontId="16" fillId="0" borderId="3" xfId="3" applyFont="1" applyBorder="1" applyAlignment="1">
      <alignment vertical="center"/>
    </xf>
    <xf numFmtId="0" fontId="20" fillId="0" borderId="33" xfId="0" applyFont="1" applyBorder="1"/>
    <xf numFmtId="0" fontId="20" fillId="0" borderId="6" xfId="0" applyFont="1" applyBorder="1"/>
    <xf numFmtId="0" fontId="20" fillId="0" borderId="2" xfId="0" applyFont="1" applyBorder="1" applyAlignment="1">
      <alignment horizontal="center"/>
    </xf>
    <xf numFmtId="0" fontId="20" fillId="0" borderId="1" xfId="0" applyFont="1" applyBorder="1" applyAlignment="1">
      <alignment horizontal="center"/>
    </xf>
    <xf numFmtId="0" fontId="20" fillId="0" borderId="7" xfId="0" applyFont="1" applyBorder="1"/>
    <xf numFmtId="0" fontId="20" fillId="0" borderId="13" xfId="0" applyFont="1" applyBorder="1" applyAlignment="1">
      <alignment horizontal="center"/>
    </xf>
    <xf numFmtId="0" fontId="20" fillId="0" borderId="9" xfId="0" applyFont="1" applyBorder="1" applyAlignment="1">
      <alignment horizontal="center"/>
    </xf>
    <xf numFmtId="0" fontId="20" fillId="0" borderId="5" xfId="0" applyFont="1" applyBorder="1"/>
    <xf numFmtId="0" fontId="20" fillId="0" borderId="10" xfId="0" applyFont="1" applyBorder="1" applyAlignment="1">
      <alignment horizontal="center"/>
    </xf>
    <xf numFmtId="0" fontId="20" fillId="0" borderId="1" xfId="0" applyFont="1" applyFill="1" applyBorder="1" applyAlignment="1">
      <alignment horizontal="center"/>
    </xf>
    <xf numFmtId="0" fontId="18" fillId="3" borderId="33" xfId="2" applyFont="1" applyBorder="1"/>
    <xf numFmtId="0" fontId="20" fillId="3" borderId="19" xfId="2" applyFont="1" applyBorder="1" applyAlignment="1">
      <alignment wrapText="1"/>
    </xf>
    <xf numFmtId="0" fontId="18" fillId="3" borderId="17" xfId="2" applyFont="1" applyBorder="1"/>
    <xf numFmtId="0" fontId="20" fillId="0" borderId="10" xfId="0" applyFont="1" applyBorder="1" applyAlignment="1">
      <alignment horizontal="center" vertical="center"/>
    </xf>
    <xf numFmtId="0" fontId="20" fillId="3" borderId="39" xfId="2" applyFont="1" applyBorder="1" applyAlignment="1">
      <alignment wrapText="1"/>
    </xf>
    <xf numFmtId="0" fontId="20" fillId="3" borderId="3" xfId="2" applyFont="1" applyBorder="1" applyAlignment="1">
      <alignment wrapText="1"/>
    </xf>
    <xf numFmtId="0" fontId="20" fillId="0" borderId="4" xfId="0" applyFont="1" applyBorder="1"/>
    <xf numFmtId="0" fontId="20" fillId="0" borderId="12" xfId="0" applyFont="1" applyBorder="1"/>
    <xf numFmtId="0" fontId="20" fillId="0" borderId="17" xfId="0" applyFont="1" applyBorder="1"/>
    <xf numFmtId="0" fontId="20" fillId="0" borderId="18" xfId="0" applyFont="1" applyFill="1" applyBorder="1" applyAlignment="1">
      <alignment horizontal="center"/>
    </xf>
    <xf numFmtId="0" fontId="20" fillId="0" borderId="8" xfId="0" applyFont="1" applyBorder="1" applyAlignment="1">
      <alignment horizontal="center"/>
    </xf>
    <xf numFmtId="0" fontId="20" fillId="0" borderId="38" xfId="0" applyFont="1" applyBorder="1"/>
    <xf numFmtId="0" fontId="20" fillId="0" borderId="36" xfId="0" applyFont="1" applyBorder="1" applyAlignment="1">
      <alignment horizontal="center" vertical="center"/>
    </xf>
    <xf numFmtId="0" fontId="20" fillId="0" borderId="33" xfId="0" applyFont="1" applyBorder="1" applyAlignment="1">
      <alignment vertical="center"/>
    </xf>
    <xf numFmtId="0" fontId="20" fillId="0" borderId="12" xfId="0" applyFont="1" applyBorder="1" applyAlignment="1"/>
    <xf numFmtId="0" fontId="20" fillId="3" borderId="34" xfId="2" applyFont="1" applyBorder="1" applyAlignment="1">
      <alignment wrapText="1"/>
    </xf>
    <xf numFmtId="0" fontId="20" fillId="0" borderId="20" xfId="0" applyFont="1" applyBorder="1"/>
    <xf numFmtId="0" fontId="20" fillId="0" borderId="20" xfId="0" applyFont="1" applyBorder="1" applyAlignment="1">
      <alignment horizontal="center"/>
    </xf>
    <xf numFmtId="0" fontId="20" fillId="3" borderId="20" xfId="2" applyFont="1" applyBorder="1" applyAlignment="1">
      <alignment wrapText="1"/>
    </xf>
    <xf numFmtId="0" fontId="20" fillId="0" borderId="3" xfId="0" applyFont="1" applyBorder="1" applyAlignment="1">
      <alignment horizontal="center"/>
    </xf>
    <xf numFmtId="0" fontId="18" fillId="3" borderId="37" xfId="2" applyFont="1" applyBorder="1"/>
    <xf numFmtId="0" fontId="20" fillId="0" borderId="33" xfId="0" applyFont="1" applyBorder="1" applyAlignment="1">
      <alignment horizontal="center"/>
    </xf>
    <xf numFmtId="0" fontId="16" fillId="0" borderId="7" xfId="3" applyFont="1" applyBorder="1" applyAlignment="1">
      <alignment vertical="center"/>
    </xf>
    <xf numFmtId="0" fontId="20" fillId="0" borderId="22" xfId="0" applyFont="1" applyBorder="1" applyAlignment="1">
      <alignment horizontal="left"/>
    </xf>
    <xf numFmtId="0" fontId="20" fillId="0" borderId="21" xfId="0" applyFont="1" applyBorder="1" applyAlignment="1">
      <alignment horizontal="left"/>
    </xf>
    <xf numFmtId="0" fontId="20" fillId="0" borderId="16" xfId="0" applyFont="1" applyBorder="1" applyAlignment="1">
      <alignment horizontal="center"/>
    </xf>
    <xf numFmtId="0" fontId="20" fillId="0" borderId="37" xfId="0" applyFont="1" applyBorder="1" applyAlignment="1">
      <alignment horizontal="center"/>
    </xf>
    <xf numFmtId="0" fontId="20" fillId="0" borderId="1" xfId="0" applyFont="1" applyBorder="1" applyAlignment="1">
      <alignment horizontal="center"/>
    </xf>
    <xf numFmtId="0" fontId="20" fillId="0" borderId="37" xfId="0" applyFont="1" applyFill="1" applyBorder="1" applyAlignment="1">
      <alignment horizontal="center"/>
    </xf>
    <xf numFmtId="0" fontId="20" fillId="0" borderId="47" xfId="0" applyFont="1" applyBorder="1" applyAlignment="1">
      <alignment horizontal="center"/>
    </xf>
    <xf numFmtId="0" fontId="20" fillId="0" borderId="2" xfId="0" applyFont="1" applyBorder="1" applyAlignment="1">
      <alignment horizontal="center" vertical="center"/>
    </xf>
    <xf numFmtId="0" fontId="20" fillId="0" borderId="1" xfId="0" applyFont="1" applyBorder="1" applyAlignment="1">
      <alignment horizontal="center" vertical="center"/>
    </xf>
    <xf numFmtId="0" fontId="20" fillId="0" borderId="13" xfId="0" applyFont="1" applyBorder="1" applyAlignment="1">
      <alignment horizontal="center" vertical="center"/>
    </xf>
    <xf numFmtId="0" fontId="16" fillId="0" borderId="13" xfId="3" applyFont="1" applyBorder="1" applyAlignment="1">
      <alignment horizontal="center" vertical="center"/>
    </xf>
    <xf numFmtId="0" fontId="20" fillId="0" borderId="9" xfId="0" applyFont="1" applyBorder="1" applyAlignment="1">
      <alignment horizontal="center" vertical="center"/>
    </xf>
    <xf numFmtId="0" fontId="20" fillId="0" borderId="20" xfId="0" applyFont="1" applyBorder="1" applyAlignment="1">
      <alignment horizontal="center"/>
    </xf>
    <xf numFmtId="0" fontId="20" fillId="0" borderId="4" xfId="0" applyFont="1" applyBorder="1" applyAlignment="1">
      <alignment horizontal="center"/>
    </xf>
    <xf numFmtId="0" fontId="20" fillId="0" borderId="23" xfId="0" applyFont="1" applyBorder="1" applyAlignment="1">
      <alignment horizontal="center"/>
    </xf>
    <xf numFmtId="0" fontId="20" fillId="0" borderId="30" xfId="0" applyFont="1" applyBorder="1" applyAlignment="1">
      <alignment horizontal="center"/>
    </xf>
    <xf numFmtId="4" fontId="18" fillId="5" borderId="1" xfId="0" applyNumberFormat="1" applyFont="1" applyFill="1" applyBorder="1" applyAlignment="1">
      <alignment horizontal="right" vertical="top"/>
    </xf>
    <xf numFmtId="4" fontId="20" fillId="0" borderId="1" xfId="0" applyNumberFormat="1" applyFont="1" applyBorder="1" applyAlignment="1">
      <alignment horizontal="right" vertical="top"/>
    </xf>
    <xf numFmtId="4" fontId="18" fillId="0" borderId="1" xfId="0" applyNumberFormat="1" applyFont="1" applyBorder="1" applyAlignment="1">
      <alignment horizontal="right" vertical="top"/>
    </xf>
    <xf numFmtId="0" fontId="20" fillId="3" borderId="48" xfId="2" applyFont="1" applyBorder="1" applyAlignment="1">
      <alignment wrapText="1"/>
    </xf>
    <xf numFmtId="0" fontId="20" fillId="0" borderId="8" xfId="0" applyFont="1" applyBorder="1"/>
    <xf numFmtId="0" fontId="18" fillId="3" borderId="40" xfId="2" applyFont="1" applyBorder="1"/>
    <xf numFmtId="0" fontId="16" fillId="0" borderId="17" xfId="3" applyFont="1" applyBorder="1" applyAlignment="1">
      <alignment vertical="center"/>
    </xf>
    <xf numFmtId="0" fontId="20" fillId="0" borderId="18" xfId="0" applyFont="1" applyBorder="1" applyAlignment="1">
      <alignment horizontal="center" vertical="center"/>
    </xf>
    <xf numFmtId="0" fontId="20" fillId="0" borderId="20" xfId="0" applyFont="1" applyBorder="1" applyAlignment="1">
      <alignment horizontal="center" vertical="center"/>
    </xf>
    <xf numFmtId="0" fontId="20" fillId="0" borderId="20" xfId="0" applyFont="1" applyBorder="1" applyAlignment="1">
      <alignment vertical="center"/>
    </xf>
    <xf numFmtId="0" fontId="20" fillId="0" borderId="23" xfId="0" applyFont="1" applyBorder="1" applyAlignment="1">
      <alignment horizontal="center"/>
    </xf>
    <xf numFmtId="0" fontId="13" fillId="0" borderId="0" xfId="0" applyFont="1" applyAlignment="1">
      <alignment vertical="center" wrapText="1"/>
    </xf>
    <xf numFmtId="0" fontId="20" fillId="0" borderId="22" xfId="0" applyFont="1" applyBorder="1" applyAlignment="1">
      <alignment horizontal="left"/>
    </xf>
    <xf numFmtId="0" fontId="20" fillId="0" borderId="6" xfId="0" applyFont="1" applyBorder="1" applyAlignment="1">
      <alignment horizontal="right" vertical="center"/>
    </xf>
    <xf numFmtId="0" fontId="20" fillId="0" borderId="11" xfId="0" applyFont="1" applyBorder="1" applyAlignment="1">
      <alignment horizontal="right" vertical="center"/>
    </xf>
    <xf numFmtId="0" fontId="20" fillId="0" borderId="24" xfId="0" applyFont="1" applyBorder="1" applyAlignment="1">
      <alignment horizontal="right" vertical="center" wrapText="1"/>
    </xf>
    <xf numFmtId="0" fontId="20" fillId="0" borderId="25" xfId="0" applyFont="1" applyBorder="1" applyAlignment="1">
      <alignment horizontal="right" vertical="center" wrapText="1"/>
    </xf>
    <xf numFmtId="0" fontId="20" fillId="0" borderId="26" xfId="0" applyFont="1" applyBorder="1" applyAlignment="1">
      <alignment horizontal="right" vertical="center" wrapText="1"/>
    </xf>
    <xf numFmtId="0" fontId="20" fillId="0" borderId="24" xfId="0" applyFont="1" applyBorder="1" applyAlignment="1">
      <alignment horizontal="right" vertical="center"/>
    </xf>
    <xf numFmtId="0" fontId="20" fillId="0" borderId="38" xfId="0" applyFont="1" applyBorder="1" applyAlignment="1">
      <alignment horizontal="right" vertical="center"/>
    </xf>
    <xf numFmtId="0" fontId="20" fillId="0" borderId="12" xfId="0" applyFont="1" applyBorder="1" applyAlignment="1">
      <alignment horizontal="right" vertical="center"/>
    </xf>
    <xf numFmtId="0" fontId="20" fillId="0" borderId="17" xfId="0" applyFont="1" applyBorder="1" applyAlignment="1">
      <alignment horizontal="right" vertical="center"/>
    </xf>
    <xf numFmtId="0" fontId="20" fillId="0" borderId="14" xfId="0" applyFont="1" applyBorder="1" applyAlignment="1">
      <alignment horizontal="right" vertical="center"/>
    </xf>
    <xf numFmtId="0" fontId="20" fillId="0" borderId="49" xfId="0" applyFont="1" applyBorder="1" applyAlignment="1">
      <alignment horizontal="right" vertical="center" wrapText="1"/>
    </xf>
    <xf numFmtId="0" fontId="20" fillId="0" borderId="50" xfId="0" applyFont="1" applyBorder="1" applyAlignment="1">
      <alignment horizontal="right" vertical="center" wrapText="1"/>
    </xf>
    <xf numFmtId="0" fontId="20" fillId="0" borderId="51" xfId="0" applyFont="1" applyBorder="1" applyAlignment="1">
      <alignment horizontal="right" vertical="center" wrapText="1"/>
    </xf>
    <xf numFmtId="0" fontId="20" fillId="0" borderId="52" xfId="0" applyFont="1" applyBorder="1" applyAlignment="1">
      <alignment horizontal="right" vertical="center" wrapText="1"/>
    </xf>
    <xf numFmtId="0" fontId="20" fillId="0" borderId="51" xfId="0" applyFont="1" applyBorder="1" applyAlignment="1">
      <alignment horizontal="right" vertical="center"/>
    </xf>
    <xf numFmtId="0" fontId="20" fillId="0" borderId="52" xfId="0" applyFont="1" applyBorder="1" applyAlignment="1">
      <alignment horizontal="right" vertical="center"/>
    </xf>
    <xf numFmtId="0" fontId="20" fillId="0" borderId="53" xfId="0" applyFont="1" applyBorder="1" applyAlignment="1">
      <alignment horizontal="right" vertical="center" wrapText="1"/>
    </xf>
    <xf numFmtId="0" fontId="20" fillId="0" borderId="54" xfId="0" applyFont="1" applyBorder="1" applyAlignment="1">
      <alignment horizontal="right" vertical="center"/>
    </xf>
    <xf numFmtId="0" fontId="20" fillId="0" borderId="55" xfId="0" applyFont="1" applyBorder="1" applyAlignment="1">
      <alignment horizontal="right" vertical="center"/>
    </xf>
    <xf numFmtId="0" fontId="20" fillId="0" borderId="56" xfId="0" applyFont="1" applyBorder="1" applyAlignment="1">
      <alignment horizontal="right" vertical="center"/>
    </xf>
    <xf numFmtId="0" fontId="20" fillId="0" borderId="51" xfId="0" applyFont="1" applyBorder="1"/>
    <xf numFmtId="0" fontId="20" fillId="0" borderId="53" xfId="0" applyFont="1" applyBorder="1"/>
    <xf numFmtId="0" fontId="20" fillId="0" borderId="52" xfId="0" applyFont="1" applyBorder="1"/>
    <xf numFmtId="0" fontId="20" fillId="0" borderId="50" xfId="0" applyFont="1" applyBorder="1"/>
    <xf numFmtId="0" fontId="20" fillId="0" borderId="49" xfId="0" applyFont="1" applyBorder="1"/>
    <xf numFmtId="0" fontId="20" fillId="0" borderId="54" xfId="0" applyFont="1" applyBorder="1"/>
    <xf numFmtId="0" fontId="20" fillId="0" borderId="56" xfId="0" applyFont="1" applyBorder="1"/>
    <xf numFmtId="0" fontId="20" fillId="0" borderId="55" xfId="0" applyFont="1" applyBorder="1"/>
    <xf numFmtId="0" fontId="20" fillId="0" borderId="57" xfId="0" applyFont="1" applyBorder="1"/>
    <xf numFmtId="0" fontId="20" fillId="0" borderId="35" xfId="0" applyFont="1" applyBorder="1" applyAlignment="1">
      <alignment horizontal="center" vertical="center"/>
    </xf>
    <xf numFmtId="0" fontId="20" fillId="0" borderId="58" xfId="0" applyFont="1" applyBorder="1"/>
    <xf numFmtId="0" fontId="20" fillId="0" borderId="59" xfId="0" applyFont="1" applyBorder="1"/>
    <xf numFmtId="0" fontId="20" fillId="0" borderId="60" xfId="0" applyFont="1" applyBorder="1"/>
    <xf numFmtId="0" fontId="20" fillId="0" borderId="30" xfId="0" applyFont="1" applyFill="1" applyBorder="1" applyAlignment="1">
      <alignment horizontal="center"/>
    </xf>
    <xf numFmtId="0" fontId="20" fillId="0" borderId="61" xfId="0" applyFont="1" applyBorder="1"/>
    <xf numFmtId="0" fontId="20" fillId="0" borderId="63" xfId="0" applyFont="1" applyBorder="1"/>
    <xf numFmtId="0" fontId="20" fillId="0" borderId="62" xfId="0" applyFont="1" applyBorder="1"/>
    <xf numFmtId="0" fontId="20" fillId="0" borderId="56" xfId="0" applyFont="1" applyBorder="1" applyAlignment="1"/>
    <xf numFmtId="0" fontId="20" fillId="0" borderId="64" xfId="0" applyFont="1" applyBorder="1"/>
    <xf numFmtId="0" fontId="20" fillId="0" borderId="30" xfId="0" applyFont="1" applyBorder="1" applyAlignment="1">
      <alignment horizontal="center" vertical="center"/>
    </xf>
    <xf numFmtId="0" fontId="20" fillId="0" borderId="65" xfId="0" applyFont="1" applyBorder="1"/>
    <xf numFmtId="0" fontId="20" fillId="0" borderId="66" xfId="0" applyFont="1" applyBorder="1"/>
    <xf numFmtId="4" fontId="21" fillId="0" borderId="1" xfId="0" applyNumberFormat="1" applyFont="1" applyBorder="1" applyAlignment="1">
      <alignment horizontal="right" vertical="top"/>
    </xf>
    <xf numFmtId="4" fontId="20" fillId="0" borderId="1" xfId="0" applyNumberFormat="1" applyFont="1" applyBorder="1" applyAlignment="1">
      <alignment vertical="top"/>
    </xf>
    <xf numFmtId="2" fontId="20" fillId="0" borderId="68" xfId="0" applyNumberFormat="1" applyFont="1" applyBorder="1" applyAlignment="1">
      <alignment horizontal="right"/>
    </xf>
    <xf numFmtId="2" fontId="20" fillId="0" borderId="40" xfId="0" applyNumberFormat="1" applyFont="1" applyBorder="1" applyAlignment="1">
      <alignment horizontal="right"/>
    </xf>
    <xf numFmtId="4" fontId="18" fillId="0" borderId="67" xfId="0" applyNumberFormat="1" applyFont="1" applyBorder="1" applyAlignment="1">
      <alignment horizontal="right"/>
    </xf>
    <xf numFmtId="4" fontId="20" fillId="0" borderId="68" xfId="0" applyNumberFormat="1" applyFont="1" applyFill="1" applyBorder="1" applyAlignment="1">
      <alignment horizontal="right"/>
    </xf>
    <xf numFmtId="4" fontId="20" fillId="0" borderId="40" xfId="0" applyNumberFormat="1" applyFont="1" applyFill="1" applyBorder="1" applyAlignment="1">
      <alignment horizontal="right"/>
    </xf>
    <xf numFmtId="4" fontId="20" fillId="0" borderId="68" xfId="0" applyNumberFormat="1" applyFont="1" applyFill="1" applyBorder="1" applyAlignment="1">
      <alignment horizontal="right" vertical="center"/>
    </xf>
    <xf numFmtId="4" fontId="20" fillId="0" borderId="40" xfId="0" applyNumberFormat="1" applyFont="1" applyFill="1" applyBorder="1" applyAlignment="1">
      <alignment horizontal="right" vertical="center"/>
    </xf>
    <xf numFmtId="164" fontId="18" fillId="3" borderId="39" xfId="2" applyNumberFormat="1" applyFont="1" applyBorder="1" applyAlignment="1">
      <alignment horizontal="right"/>
    </xf>
    <xf numFmtId="0" fontId="20" fillId="3" borderId="39" xfId="2" applyFont="1" applyBorder="1" applyAlignment="1">
      <alignment horizontal="center" vertical="center"/>
    </xf>
    <xf numFmtId="0" fontId="16" fillId="0" borderId="39" xfId="3" applyFont="1" applyBorder="1" applyAlignment="1">
      <alignment horizontal="center"/>
    </xf>
    <xf numFmtId="4" fontId="18" fillId="0" borderId="39" xfId="0" applyNumberFormat="1" applyFont="1" applyBorder="1" applyAlignment="1">
      <alignment horizontal="right"/>
    </xf>
    <xf numFmtId="4" fontId="20" fillId="0" borderId="67" xfId="0" applyNumberFormat="1" applyFont="1" applyFill="1" applyBorder="1" applyAlignment="1">
      <alignment horizontal="right"/>
    </xf>
    <xf numFmtId="4" fontId="18" fillId="0" borderId="39" xfId="0" applyNumberFormat="1" applyFont="1" applyBorder="1" applyAlignment="1">
      <alignment horizontal="right" vertical="center"/>
    </xf>
    <xf numFmtId="4" fontId="18" fillId="5" borderId="39" xfId="0" applyNumberFormat="1" applyFont="1" applyFill="1" applyBorder="1" applyAlignment="1">
      <alignment horizontal="right" vertical="center"/>
    </xf>
    <xf numFmtId="4" fontId="20" fillId="5" borderId="67" xfId="0" applyNumberFormat="1" applyFont="1" applyFill="1" applyBorder="1" applyAlignment="1">
      <alignment horizontal="right"/>
    </xf>
    <xf numFmtId="4" fontId="20" fillId="5" borderId="68" xfId="0" applyNumberFormat="1" applyFont="1" applyFill="1" applyBorder="1" applyAlignment="1">
      <alignment horizontal="right"/>
    </xf>
    <xf numFmtId="4" fontId="20" fillId="5" borderId="40" xfId="0" applyNumberFormat="1" applyFont="1" applyFill="1" applyBorder="1" applyAlignment="1">
      <alignment horizontal="right"/>
    </xf>
    <xf numFmtId="4" fontId="18" fillId="5" borderId="26" xfId="0" applyNumberFormat="1" applyFont="1" applyFill="1" applyBorder="1" applyAlignment="1">
      <alignment horizontal="right"/>
    </xf>
    <xf numFmtId="4" fontId="18" fillId="5" borderId="39" xfId="0" applyNumberFormat="1" applyFont="1" applyFill="1" applyBorder="1" applyAlignment="1">
      <alignment horizontal="right"/>
    </xf>
    <xf numFmtId="4" fontId="20" fillId="5" borderId="39" xfId="0" applyNumberFormat="1" applyFont="1" applyFill="1" applyBorder="1" applyAlignment="1">
      <alignment horizontal="right"/>
    </xf>
    <xf numFmtId="4" fontId="20" fillId="5" borderId="69" xfId="0" applyNumberFormat="1" applyFont="1" applyFill="1" applyBorder="1" applyAlignment="1">
      <alignment horizontal="right"/>
    </xf>
    <xf numFmtId="4" fontId="20" fillId="0" borderId="68" xfId="0" applyNumberFormat="1" applyFont="1" applyBorder="1" applyAlignment="1">
      <alignment horizontal="right"/>
    </xf>
    <xf numFmtId="4" fontId="20" fillId="0" borderId="40" xfId="0" applyNumberFormat="1" applyFont="1" applyBorder="1" applyAlignment="1">
      <alignment horizontal="right"/>
    </xf>
    <xf numFmtId="4" fontId="20" fillId="5" borderId="70" xfId="0" applyNumberFormat="1" applyFont="1" applyFill="1" applyBorder="1" applyAlignment="1">
      <alignment horizontal="right"/>
    </xf>
    <xf numFmtId="4" fontId="18" fillId="0" borderId="39" xfId="0" applyNumberFormat="1" applyFont="1" applyFill="1" applyBorder="1" applyAlignment="1">
      <alignment horizontal="right"/>
    </xf>
    <xf numFmtId="4" fontId="20" fillId="0" borderId="39" xfId="0" applyNumberFormat="1" applyFont="1" applyFill="1" applyBorder="1" applyAlignment="1">
      <alignment horizontal="right"/>
    </xf>
    <xf numFmtId="4" fontId="18" fillId="3" borderId="39" xfId="2" applyNumberFormat="1" applyFont="1" applyBorder="1" applyAlignment="1">
      <alignment horizontal="right"/>
    </xf>
    <xf numFmtId="0" fontId="20" fillId="3" borderId="67" xfId="2" applyFont="1" applyBorder="1" applyAlignment="1">
      <alignment horizontal="center" vertical="center"/>
    </xf>
    <xf numFmtId="0" fontId="16" fillId="0" borderId="40" xfId="3" applyFont="1" applyBorder="1" applyAlignment="1">
      <alignment horizontal="center"/>
    </xf>
    <xf numFmtId="4" fontId="20" fillId="5" borderId="67" xfId="0" applyNumberFormat="1" applyFont="1" applyFill="1" applyBorder="1" applyAlignment="1">
      <alignment horizontal="right" vertical="center"/>
    </xf>
    <xf numFmtId="4" fontId="20" fillId="5" borderId="68" xfId="0" applyNumberFormat="1" applyFont="1" applyFill="1" applyBorder="1" applyAlignment="1">
      <alignment horizontal="right" vertical="center"/>
    </xf>
    <xf numFmtId="4" fontId="20" fillId="5" borderId="40" xfId="0" applyNumberFormat="1" applyFont="1" applyFill="1" applyBorder="1" applyAlignment="1">
      <alignment horizontal="right" vertical="center"/>
    </xf>
    <xf numFmtId="4" fontId="18" fillId="4" borderId="39" xfId="2" applyNumberFormat="1" applyFont="1" applyFill="1" applyBorder="1" applyAlignment="1">
      <alignment horizontal="right"/>
    </xf>
    <xf numFmtId="0" fontId="5" fillId="0" borderId="25" xfId="0" applyFont="1" applyBorder="1"/>
    <xf numFmtId="4" fontId="10" fillId="0" borderId="39" xfId="2" applyNumberFormat="1" applyFont="1" applyFill="1" applyBorder="1" applyAlignment="1">
      <alignment horizontal="right"/>
    </xf>
    <xf numFmtId="4" fontId="16" fillId="5" borderId="40" xfId="0" applyNumberFormat="1" applyFont="1" applyFill="1" applyBorder="1" applyAlignment="1">
      <alignment horizontal="right"/>
    </xf>
    <xf numFmtId="4" fontId="16" fillId="5" borderId="40" xfId="0" applyNumberFormat="1" applyFont="1" applyFill="1" applyBorder="1" applyAlignment="1">
      <alignment horizontal="right" vertical="center"/>
    </xf>
    <xf numFmtId="0" fontId="16" fillId="0" borderId="26" xfId="3" applyFont="1" applyBorder="1" applyAlignment="1">
      <alignment horizontal="center"/>
    </xf>
    <xf numFmtId="4" fontId="20" fillId="0" borderId="70" xfId="0" applyNumberFormat="1" applyFont="1" applyFill="1" applyBorder="1" applyAlignment="1">
      <alignment horizontal="right"/>
    </xf>
    <xf numFmtId="0" fontId="5" fillId="0" borderId="39" xfId="0" applyFont="1" applyBorder="1"/>
    <xf numFmtId="4" fontId="18" fillId="3" borderId="40" xfId="2" applyNumberFormat="1" applyFont="1" applyBorder="1" applyAlignment="1">
      <alignment horizontal="right"/>
    </xf>
    <xf numFmtId="0" fontId="16" fillId="5" borderId="40" xfId="3" applyFont="1" applyFill="1" applyBorder="1" applyAlignment="1">
      <alignment horizontal="center"/>
    </xf>
    <xf numFmtId="0" fontId="16" fillId="5" borderId="26" xfId="3" applyFont="1" applyFill="1" applyBorder="1" applyAlignment="1">
      <alignment horizontal="center"/>
    </xf>
    <xf numFmtId="4" fontId="20" fillId="5" borderId="39" xfId="0" applyNumberFormat="1" applyFont="1" applyFill="1" applyBorder="1" applyAlignment="1">
      <alignment horizontal="right" vertical="center"/>
    </xf>
    <xf numFmtId="4" fontId="18" fillId="3" borderId="40" xfId="2" applyNumberFormat="1" applyFont="1" applyBorder="1" applyAlignment="1">
      <alignment horizontal="right" vertical="center"/>
    </xf>
    <xf numFmtId="0" fontId="15" fillId="0" borderId="0" xfId="0" applyFont="1" applyAlignment="1">
      <alignment horizontal="center" vertical="center"/>
    </xf>
    <xf numFmtId="0" fontId="3" fillId="0" borderId="0" xfId="0" applyFont="1" applyAlignment="1">
      <alignment horizontal="center"/>
    </xf>
    <xf numFmtId="0" fontId="15" fillId="0" borderId="0" xfId="0" applyFont="1" applyAlignment="1">
      <alignment horizontal="center" vertical="center"/>
    </xf>
    <xf numFmtId="0" fontId="20" fillId="0" borderId="17" xfId="0" applyFont="1" applyBorder="1" applyAlignment="1">
      <alignment horizontal="right" vertical="top"/>
    </xf>
    <xf numFmtId="0" fontId="20" fillId="0" borderId="0" xfId="0" applyFont="1" applyAlignment="1">
      <alignment horizontal="left" vertical="center" wrapText="1"/>
    </xf>
    <xf numFmtId="0" fontId="18" fillId="0" borderId="1" xfId="0" applyFont="1" applyBorder="1" applyAlignment="1">
      <alignment horizontal="center" vertical="top"/>
    </xf>
    <xf numFmtId="0" fontId="20" fillId="0" borderId="9" xfId="0" applyFont="1" applyBorder="1" applyAlignment="1">
      <alignment horizontal="left" vertical="center"/>
    </xf>
    <xf numFmtId="4" fontId="20" fillId="0" borderId="70" xfId="0" applyNumberFormat="1" applyFont="1" applyFill="1" applyBorder="1" applyAlignment="1">
      <alignment horizontal="right" vertical="center"/>
    </xf>
    <xf numFmtId="4" fontId="20" fillId="0" borderId="69" xfId="0" applyNumberFormat="1" applyFont="1" applyFill="1" applyBorder="1" applyAlignment="1">
      <alignment horizontal="right"/>
    </xf>
    <xf numFmtId="0" fontId="20" fillId="4" borderId="39" xfId="0" applyFont="1" applyFill="1" applyBorder="1"/>
    <xf numFmtId="4" fontId="20" fillId="5" borderId="26" xfId="0" applyNumberFormat="1" applyFont="1" applyFill="1" applyBorder="1" applyAlignment="1">
      <alignment horizontal="right"/>
    </xf>
    <xf numFmtId="4" fontId="20" fillId="5" borderId="24" xfId="0" applyNumberFormat="1" applyFont="1" applyFill="1" applyBorder="1" applyAlignment="1">
      <alignment horizontal="right"/>
    </xf>
    <xf numFmtId="0" fontId="20" fillId="0" borderId="79" xfId="0" applyFont="1" applyBorder="1" applyAlignment="1">
      <alignment horizontal="center"/>
    </xf>
    <xf numFmtId="0" fontId="18" fillId="0" borderId="1" xfId="0" applyFont="1" applyBorder="1" applyAlignment="1">
      <alignment horizontal="center"/>
    </xf>
    <xf numFmtId="0" fontId="20" fillId="0" borderId="63" xfId="0" applyFont="1" applyBorder="1" applyAlignment="1">
      <alignment horizontal="center"/>
    </xf>
    <xf numFmtId="4" fontId="20" fillId="0" borderId="70" xfId="0" applyNumberFormat="1" applyFont="1" applyBorder="1" applyAlignment="1">
      <alignment horizontal="right"/>
    </xf>
    <xf numFmtId="4" fontId="18" fillId="4" borderId="26" xfId="2" applyNumberFormat="1" applyFont="1" applyFill="1" applyBorder="1" applyAlignment="1">
      <alignment horizontal="right"/>
    </xf>
    <xf numFmtId="4" fontId="20" fillId="5" borderId="1" xfId="0" applyNumberFormat="1" applyFont="1" applyFill="1" applyBorder="1" applyAlignment="1">
      <alignment horizontal="right"/>
    </xf>
    <xf numFmtId="0" fontId="20" fillId="0" borderId="23" xfId="0" applyFont="1" applyBorder="1" applyAlignment="1"/>
    <xf numFmtId="0" fontId="20" fillId="0" borderId="44" xfId="0" applyFont="1" applyBorder="1" applyAlignment="1">
      <alignment horizontal="center"/>
    </xf>
    <xf numFmtId="4" fontId="18" fillId="3" borderId="26" xfId="2" applyNumberFormat="1" applyFont="1" applyBorder="1" applyAlignment="1">
      <alignment horizontal="right"/>
    </xf>
    <xf numFmtId="0" fontId="20" fillId="0" borderId="44" xfId="0" applyFont="1" applyBorder="1" applyAlignment="1">
      <alignment horizontal="center" vertical="center"/>
    </xf>
    <xf numFmtId="0" fontId="20" fillId="0" borderId="41" xfId="0" applyFont="1" applyBorder="1" applyAlignment="1">
      <alignment horizontal="center" vertical="center"/>
    </xf>
    <xf numFmtId="4" fontId="20" fillId="5" borderId="70" xfId="0" applyNumberFormat="1" applyFont="1" applyFill="1" applyBorder="1" applyAlignment="1">
      <alignment horizontal="right" vertical="center"/>
    </xf>
    <xf numFmtId="4" fontId="18" fillId="5" borderId="70" xfId="0" applyNumberFormat="1" applyFont="1" applyFill="1" applyBorder="1" applyAlignment="1">
      <alignment horizontal="right" vertical="center"/>
    </xf>
    <xf numFmtId="0" fontId="18" fillId="0" borderId="0" xfId="0" applyFont="1" applyAlignment="1">
      <alignment horizontal="center" vertical="center"/>
    </xf>
    <xf numFmtId="0" fontId="0" fillId="0" borderId="0" xfId="0" applyAlignment="1">
      <alignment horizontal="center"/>
    </xf>
    <xf numFmtId="0" fontId="18" fillId="0" borderId="0" xfId="0" applyFont="1" applyAlignment="1">
      <alignment vertical="center"/>
    </xf>
    <xf numFmtId="0" fontId="5" fillId="0" borderId="0" xfId="0" applyFont="1" applyAlignment="1">
      <alignment horizontal="center"/>
    </xf>
    <xf numFmtId="4" fontId="20" fillId="0" borderId="21" xfId="0" applyNumberFormat="1" applyFont="1" applyBorder="1" applyAlignment="1">
      <alignment horizontal="right" vertical="top"/>
    </xf>
    <xf numFmtId="4" fontId="20" fillId="0" borderId="23" xfId="0" applyNumberFormat="1" applyFont="1" applyBorder="1" applyAlignment="1">
      <alignment horizontal="right" vertical="top"/>
    </xf>
    <xf numFmtId="4" fontId="18" fillId="5" borderId="2" xfId="0" applyNumberFormat="1" applyFont="1" applyFill="1" applyBorder="1" applyAlignment="1"/>
    <xf numFmtId="4" fontId="20" fillId="5" borderId="1" xfId="0" applyNumberFormat="1" applyFont="1" applyFill="1" applyBorder="1" applyAlignment="1"/>
    <xf numFmtId="4" fontId="18" fillId="5" borderId="1" xfId="0" applyNumberFormat="1" applyFont="1" applyFill="1" applyBorder="1" applyAlignment="1"/>
    <xf numFmtId="4" fontId="20" fillId="5" borderId="1" xfId="0" applyNumberFormat="1" applyFont="1" applyFill="1" applyBorder="1" applyAlignment="1">
      <alignment vertical="center"/>
    </xf>
    <xf numFmtId="4" fontId="20" fillId="5" borderId="13" xfId="0" applyNumberFormat="1" applyFont="1" applyFill="1" applyBorder="1" applyAlignment="1"/>
    <xf numFmtId="4" fontId="20" fillId="5" borderId="9" xfId="0" applyNumberFormat="1" applyFont="1" applyFill="1" applyBorder="1" applyAlignment="1"/>
    <xf numFmtId="4" fontId="5" fillId="5" borderId="2" xfId="0" applyNumberFormat="1" applyFont="1" applyFill="1" applyBorder="1" applyAlignment="1">
      <alignment vertical="center"/>
    </xf>
    <xf numFmtId="4" fontId="18" fillId="0" borderId="39" xfId="0" applyNumberFormat="1" applyFont="1" applyBorder="1" applyAlignment="1"/>
    <xf numFmtId="4" fontId="20" fillId="0" borderId="2" xfId="0" applyNumberFormat="1" applyFont="1" applyFill="1" applyBorder="1" applyAlignment="1"/>
    <xf numFmtId="4" fontId="20" fillId="0" borderId="1" xfId="0" applyNumberFormat="1" applyFont="1" applyFill="1" applyBorder="1" applyAlignment="1"/>
    <xf numFmtId="4" fontId="20" fillId="0" borderId="9" xfId="0" applyNumberFormat="1" applyFont="1" applyFill="1" applyBorder="1" applyAlignment="1"/>
    <xf numFmtId="4" fontId="18" fillId="0" borderId="39" xfId="0" applyNumberFormat="1" applyFont="1" applyFill="1" applyBorder="1" applyAlignment="1"/>
    <xf numFmtId="4" fontId="20" fillId="5" borderId="2" xfId="0" applyNumberFormat="1" applyFont="1" applyFill="1" applyBorder="1" applyAlignment="1"/>
    <xf numFmtId="4" fontId="16" fillId="5" borderId="1" xfId="0" applyNumberFormat="1" applyFont="1" applyFill="1" applyBorder="1" applyAlignment="1"/>
    <xf numFmtId="4" fontId="18" fillId="5" borderId="39" xfId="0" applyNumberFormat="1" applyFont="1" applyFill="1" applyBorder="1" applyAlignment="1"/>
    <xf numFmtId="4" fontId="20" fillId="5" borderId="80" xfId="0" applyNumberFormat="1" applyFont="1" applyFill="1" applyBorder="1" applyAlignment="1"/>
    <xf numFmtId="4" fontId="18" fillId="0" borderId="39" xfId="0" applyNumberFormat="1" applyFont="1" applyFill="1" applyBorder="1" applyAlignment="1">
      <alignment vertical="center"/>
    </xf>
    <xf numFmtId="4" fontId="20" fillId="0" borderId="1" xfId="0" applyNumberFormat="1" applyFont="1" applyBorder="1" applyAlignment="1"/>
    <xf numFmtId="4" fontId="20" fillId="0" borderId="9" xfId="0" applyNumberFormat="1" applyFont="1" applyBorder="1" applyAlignment="1"/>
    <xf numFmtId="4" fontId="20" fillId="0" borderId="80" xfId="0" applyNumberFormat="1" applyFont="1" applyFill="1" applyBorder="1" applyAlignment="1"/>
    <xf numFmtId="4" fontId="18" fillId="3" borderId="39" xfId="2" applyNumberFormat="1" applyFont="1" applyBorder="1" applyAlignment="1"/>
    <xf numFmtId="0" fontId="20" fillId="0" borderId="11" xfId="0" applyFont="1" applyBorder="1" applyAlignment="1">
      <alignment horizontal="center"/>
    </xf>
    <xf numFmtId="0" fontId="20" fillId="0" borderId="15" xfId="0" applyFont="1" applyBorder="1" applyAlignment="1">
      <alignment horizontal="center"/>
    </xf>
    <xf numFmtId="4" fontId="18" fillId="0" borderId="39" xfId="0" applyNumberFormat="1" applyFont="1" applyBorder="1"/>
    <xf numFmtId="4" fontId="20" fillId="5" borderId="69" xfId="0" applyNumberFormat="1" applyFont="1" applyFill="1" applyBorder="1" applyAlignment="1"/>
    <xf numFmtId="4" fontId="20" fillId="5" borderId="68" xfId="0" applyNumberFormat="1" applyFont="1" applyFill="1" applyBorder="1" applyAlignment="1"/>
    <xf numFmtId="4" fontId="20" fillId="5" borderId="70" xfId="0" applyNumberFormat="1" applyFont="1" applyFill="1" applyBorder="1" applyAlignment="1"/>
    <xf numFmtId="4" fontId="20" fillId="0" borderId="69" xfId="0" applyNumberFormat="1" applyFont="1" applyBorder="1"/>
    <xf numFmtId="4" fontId="20" fillId="0" borderId="68" xfId="0" applyNumberFormat="1" applyFont="1" applyBorder="1"/>
    <xf numFmtId="4" fontId="20" fillId="0" borderId="70" xfId="0" applyNumberFormat="1" applyFont="1" applyBorder="1"/>
    <xf numFmtId="4" fontId="16" fillId="5" borderId="69" xfId="0" applyNumberFormat="1" applyFont="1" applyFill="1" applyBorder="1" applyAlignment="1"/>
    <xf numFmtId="4" fontId="16" fillId="5" borderId="68" xfId="0" applyNumberFormat="1" applyFont="1" applyFill="1" applyBorder="1" applyAlignment="1"/>
    <xf numFmtId="4" fontId="18" fillId="0" borderId="68" xfId="0" applyNumberFormat="1" applyFont="1" applyBorder="1"/>
    <xf numFmtId="4" fontId="24" fillId="5" borderId="39" xfId="0" applyNumberFormat="1" applyFont="1" applyFill="1" applyBorder="1" applyAlignment="1"/>
    <xf numFmtId="4" fontId="20" fillId="5" borderId="25" xfId="0" applyNumberFormat="1" applyFont="1" applyFill="1" applyBorder="1" applyAlignment="1"/>
    <xf numFmtId="4" fontId="18" fillId="4" borderId="39" xfId="0" applyNumberFormat="1" applyFont="1" applyFill="1" applyBorder="1"/>
    <xf numFmtId="4" fontId="20" fillId="0" borderId="68" xfId="0" applyNumberFormat="1" applyFont="1" applyFill="1" applyBorder="1" applyAlignment="1"/>
    <xf numFmtId="4" fontId="18" fillId="5" borderId="68" xfId="0" applyNumberFormat="1" applyFont="1" applyFill="1" applyBorder="1" applyAlignment="1"/>
    <xf numFmtId="4" fontId="18" fillId="5" borderId="26" xfId="0" applyNumberFormat="1" applyFont="1" applyFill="1" applyBorder="1" applyAlignment="1"/>
    <xf numFmtId="4" fontId="20" fillId="0" borderId="70" xfId="0" applyNumberFormat="1" applyFont="1" applyFill="1" applyBorder="1" applyAlignment="1"/>
    <xf numFmtId="4" fontId="16" fillId="5" borderId="70" xfId="0" applyNumberFormat="1" applyFont="1" applyFill="1" applyBorder="1" applyAlignment="1"/>
    <xf numFmtId="4" fontId="18" fillId="5" borderId="39" xfId="0" applyNumberFormat="1" applyFont="1" applyFill="1" applyBorder="1" applyAlignment="1">
      <alignment vertical="center"/>
    </xf>
    <xf numFmtId="4" fontId="18" fillId="4" borderId="39" xfId="2" applyNumberFormat="1" applyFont="1" applyFill="1" applyBorder="1" applyAlignment="1">
      <alignment vertical="center"/>
    </xf>
    <xf numFmtId="4" fontId="18" fillId="3" borderId="39" xfId="2" applyNumberFormat="1" applyFont="1" applyBorder="1" applyAlignment="1">
      <alignment vertical="center"/>
    </xf>
    <xf numFmtId="4" fontId="5" fillId="5" borderId="39" xfId="0" applyNumberFormat="1" applyFont="1" applyFill="1" applyBorder="1" applyAlignment="1">
      <alignment vertical="center"/>
    </xf>
    <xf numFmtId="4" fontId="5" fillId="5" borderId="25" xfId="0" applyNumberFormat="1" applyFont="1" applyFill="1" applyBorder="1" applyAlignment="1">
      <alignment vertical="center"/>
    </xf>
    <xf numFmtId="0" fontId="20" fillId="4" borderId="14" xfId="1" applyFont="1" applyFill="1" applyBorder="1" applyAlignment="1">
      <alignment vertical="center" wrapText="1"/>
    </xf>
    <xf numFmtId="0" fontId="20" fillId="4" borderId="10" xfId="1" applyFont="1" applyFill="1" applyBorder="1" applyAlignment="1">
      <alignment vertical="center" wrapText="1"/>
    </xf>
    <xf numFmtId="0" fontId="20" fillId="4" borderId="67" xfId="1" applyFont="1" applyFill="1" applyBorder="1" applyAlignment="1">
      <alignment horizontal="center" vertical="center"/>
    </xf>
    <xf numFmtId="4" fontId="6" fillId="0" borderId="0" xfId="0" applyNumberFormat="1" applyFont="1" applyAlignment="1">
      <alignment vertical="center" wrapText="1"/>
    </xf>
    <xf numFmtId="4" fontId="7" fillId="0" borderId="0" xfId="0" applyNumberFormat="1" applyFont="1" applyAlignment="1">
      <alignment vertical="center"/>
    </xf>
    <xf numFmtId="4" fontId="12" fillId="0" borderId="0" xfId="0" applyNumberFormat="1" applyFont="1" applyAlignment="1">
      <alignment vertical="top" wrapText="1"/>
    </xf>
    <xf numFmtId="4" fontId="5" fillId="0" borderId="0" xfId="0" applyNumberFormat="1" applyFont="1" applyAlignment="1"/>
    <xf numFmtId="4" fontId="0" fillId="0" borderId="0" xfId="0" applyNumberFormat="1"/>
    <xf numFmtId="4" fontId="11" fillId="0" borderId="0" xfId="0" applyNumberFormat="1" applyFont="1" applyAlignment="1">
      <alignment vertical="center" wrapText="1"/>
    </xf>
    <xf numFmtId="4" fontId="11" fillId="0" borderId="0" xfId="0" applyNumberFormat="1" applyFont="1" applyAlignment="1"/>
    <xf numFmtId="4" fontId="20" fillId="4" borderId="39" xfId="0" applyNumberFormat="1" applyFont="1" applyFill="1" applyBorder="1" applyAlignment="1">
      <alignment horizontal="center" vertical="center"/>
    </xf>
    <xf numFmtId="4" fontId="5" fillId="0" borderId="13" xfId="0" applyNumberFormat="1" applyFont="1" applyBorder="1"/>
    <xf numFmtId="4" fontId="18" fillId="4" borderId="39" xfId="2" applyNumberFormat="1" applyFont="1" applyFill="1" applyBorder="1" applyAlignment="1"/>
    <xf numFmtId="4" fontId="5" fillId="0" borderId="0" xfId="0" applyNumberFormat="1" applyFont="1" applyAlignment="1">
      <alignment vertical="center"/>
    </xf>
    <xf numFmtId="4" fontId="16" fillId="0" borderId="69" xfId="0" applyNumberFormat="1" applyFont="1" applyFill="1" applyBorder="1"/>
    <xf numFmtId="4" fontId="16" fillId="0" borderId="70" xfId="0" applyNumberFormat="1" applyFont="1" applyFill="1" applyBorder="1"/>
    <xf numFmtId="4" fontId="22" fillId="0" borderId="39" xfId="0" applyNumberFormat="1" applyFont="1" applyFill="1" applyBorder="1"/>
    <xf numFmtId="4" fontId="16" fillId="0" borderId="25" xfId="0" applyNumberFormat="1" applyFont="1" applyFill="1" applyBorder="1"/>
    <xf numFmtId="4" fontId="16" fillId="0" borderId="68" xfId="0" applyNumberFormat="1" applyFont="1" applyFill="1" applyBorder="1"/>
    <xf numFmtId="4" fontId="22" fillId="0" borderId="39" xfId="0" applyNumberFormat="1" applyFont="1" applyFill="1" applyBorder="1" applyAlignment="1">
      <alignment horizontal="right"/>
    </xf>
    <xf numFmtId="4" fontId="22" fillId="4" borderId="39" xfId="0" applyNumberFormat="1" applyFont="1" applyFill="1" applyBorder="1"/>
    <xf numFmtId="4" fontId="20" fillId="4" borderId="67" xfId="0" applyNumberFormat="1" applyFont="1" applyFill="1" applyBorder="1" applyAlignment="1">
      <alignment horizontal="center" vertical="center"/>
    </xf>
    <xf numFmtId="4" fontId="5" fillId="5" borderId="70" xfId="0" applyNumberFormat="1" applyFont="1" applyFill="1" applyBorder="1"/>
    <xf numFmtId="4" fontId="20" fillId="4" borderId="24" xfId="0" applyNumberFormat="1" applyFont="1" applyFill="1" applyBorder="1" applyAlignment="1">
      <alignment horizontal="center" vertical="center"/>
    </xf>
    <xf numFmtId="4" fontId="18" fillId="0" borderId="39" xfId="0" applyNumberFormat="1" applyFont="1" applyFill="1" applyBorder="1"/>
    <xf numFmtId="4" fontId="20" fillId="0" borderId="69" xfId="0" applyNumberFormat="1" applyFont="1" applyFill="1" applyBorder="1"/>
    <xf numFmtId="4" fontId="20" fillId="0" borderId="68" xfId="0" applyNumberFormat="1" applyFont="1" applyFill="1" applyBorder="1"/>
    <xf numFmtId="4" fontId="20" fillId="0" borderId="70" xfId="0" applyNumberFormat="1" applyFont="1" applyFill="1" applyBorder="1"/>
    <xf numFmtId="4" fontId="5" fillId="5" borderId="39" xfId="0" applyNumberFormat="1" applyFont="1" applyFill="1" applyBorder="1"/>
    <xf numFmtId="4" fontId="16" fillId="5" borderId="39" xfId="3" applyNumberFormat="1" applyFont="1" applyFill="1" applyBorder="1" applyAlignment="1">
      <alignment horizontal="center"/>
    </xf>
    <xf numFmtId="4" fontId="16" fillId="5" borderId="39" xfId="3" applyNumberFormat="1" applyFont="1" applyFill="1" applyBorder="1" applyAlignment="1"/>
    <xf numFmtId="4" fontId="20" fillId="0" borderId="25" xfId="0" applyNumberFormat="1" applyFont="1" applyBorder="1"/>
    <xf numFmtId="4" fontId="5" fillId="0" borderId="0" xfId="0" applyNumberFormat="1" applyFont="1" applyAlignment="1">
      <alignment horizontal="center"/>
    </xf>
    <xf numFmtId="0" fontId="17" fillId="0" borderId="0" xfId="0" applyFont="1" applyAlignment="1">
      <alignment horizontal="left" vertical="top" wrapText="1"/>
    </xf>
    <xf numFmtId="0" fontId="22" fillId="0" borderId="3" xfId="3" applyFont="1" applyBorder="1" applyAlignment="1">
      <alignment horizontal="center" vertical="center"/>
    </xf>
    <xf numFmtId="0" fontId="22" fillId="0" borderId="4" xfId="3" applyFont="1" applyBorder="1" applyAlignment="1">
      <alignment horizontal="center" vertical="center"/>
    </xf>
    <xf numFmtId="4" fontId="20" fillId="0" borderId="27" xfId="0" applyNumberFormat="1" applyFont="1" applyBorder="1" applyAlignment="1">
      <alignment horizontal="left"/>
    </xf>
    <xf numFmtId="4" fontId="20" fillId="0" borderId="31" xfId="0" applyNumberFormat="1" applyFont="1" applyBorder="1" applyAlignment="1">
      <alignment horizontal="left"/>
    </xf>
    <xf numFmtId="0" fontId="20" fillId="0" borderId="27" xfId="0" applyFont="1" applyBorder="1" applyAlignment="1">
      <alignment horizontal="left"/>
    </xf>
    <xf numFmtId="0" fontId="20" fillId="0" borderId="31" xfId="0" applyFont="1" applyBorder="1" applyAlignment="1">
      <alignment horizontal="left"/>
    </xf>
    <xf numFmtId="0" fontId="20" fillId="0" borderId="21" xfId="0" applyFont="1" applyBorder="1" applyAlignment="1">
      <alignment horizontal="left"/>
    </xf>
    <xf numFmtId="0" fontId="20" fillId="0" borderId="22" xfId="0" applyFont="1" applyBorder="1" applyAlignment="1">
      <alignment horizontal="left"/>
    </xf>
    <xf numFmtId="0" fontId="20" fillId="0" borderId="28" xfId="0" applyFont="1" applyFill="1" applyBorder="1" applyAlignment="1">
      <alignment horizontal="left"/>
    </xf>
    <xf numFmtId="0" fontId="20" fillId="0" borderId="29" xfId="0" applyFont="1" applyFill="1" applyBorder="1" applyAlignment="1">
      <alignment horizontal="left"/>
    </xf>
    <xf numFmtId="0" fontId="18" fillId="0" borderId="20" xfId="0" applyFont="1" applyBorder="1" applyAlignment="1">
      <alignment horizontal="center"/>
    </xf>
    <xf numFmtId="0" fontId="18" fillId="0" borderId="4" xfId="0" applyFont="1" applyBorder="1" applyAlignment="1">
      <alignment horizontal="center"/>
    </xf>
    <xf numFmtId="0" fontId="20" fillId="0" borderId="41" xfId="0" applyFont="1" applyBorder="1" applyAlignment="1">
      <alignment horizontal="left"/>
    </xf>
    <xf numFmtId="0" fontId="20" fillId="0" borderId="15" xfId="0" applyFont="1" applyBorder="1" applyAlignment="1">
      <alignment horizontal="left"/>
    </xf>
    <xf numFmtId="0" fontId="20" fillId="0" borderId="28" xfId="0" applyFont="1" applyBorder="1" applyAlignment="1">
      <alignment horizontal="left"/>
    </xf>
    <xf numFmtId="0" fontId="20" fillId="0" borderId="29" xfId="0" applyFont="1" applyBorder="1" applyAlignment="1">
      <alignment horizontal="left"/>
    </xf>
    <xf numFmtId="0" fontId="20" fillId="0" borderId="75" xfId="0" applyFont="1" applyBorder="1" applyAlignment="1">
      <alignment horizontal="left"/>
    </xf>
    <xf numFmtId="0" fontId="18" fillId="0" borderId="3" xfId="0" applyFont="1" applyBorder="1" applyAlignment="1">
      <alignment horizontal="center"/>
    </xf>
    <xf numFmtId="0" fontId="18" fillId="3" borderId="3" xfId="2" applyFont="1" applyBorder="1" applyAlignment="1">
      <alignment horizontal="center"/>
    </xf>
    <xf numFmtId="0" fontId="18" fillId="3" borderId="4" xfId="2" applyFont="1" applyBorder="1" applyAlignment="1">
      <alignment horizontal="center"/>
    </xf>
    <xf numFmtId="0" fontId="18" fillId="3" borderId="20" xfId="2" applyFont="1" applyBorder="1" applyAlignment="1">
      <alignment horizontal="center"/>
    </xf>
    <xf numFmtId="0" fontId="20" fillId="0" borderId="21" xfId="0" applyFont="1" applyBorder="1" applyAlignment="1">
      <alignment horizontal="left" wrapText="1"/>
    </xf>
    <xf numFmtId="0" fontId="20" fillId="0" borderId="22" xfId="0" applyFont="1" applyBorder="1" applyAlignment="1">
      <alignment horizontal="left"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13" fillId="0" borderId="0" xfId="0" applyFont="1" applyAlignment="1">
      <alignment horizontal="center"/>
    </xf>
    <xf numFmtId="0" fontId="19" fillId="0" borderId="0" xfId="0" applyFont="1" applyAlignment="1">
      <alignment horizontal="center" vertical="center" wrapText="1"/>
    </xf>
    <xf numFmtId="0" fontId="22" fillId="0" borderId="0" xfId="3" applyFont="1" applyAlignment="1">
      <alignment horizontal="center" vertical="center"/>
    </xf>
    <xf numFmtId="0" fontId="18" fillId="0" borderId="0" xfId="0" applyFont="1" applyAlignment="1">
      <alignment horizontal="center" vertical="center"/>
    </xf>
    <xf numFmtId="0" fontId="20" fillId="0" borderId="0" xfId="0" applyFont="1" applyBorder="1" applyAlignment="1">
      <alignment horizontal="left" vertical="top" wrapText="1"/>
    </xf>
    <xf numFmtId="0" fontId="3" fillId="0" borderId="0" xfId="0" applyFont="1" applyAlignment="1">
      <alignment horizontal="center"/>
    </xf>
    <xf numFmtId="0" fontId="14" fillId="0" borderId="0" xfId="0" applyFont="1" applyAlignment="1">
      <alignment horizontal="center"/>
    </xf>
    <xf numFmtId="0" fontId="9" fillId="0" borderId="0" xfId="0" applyFont="1" applyAlignment="1">
      <alignment horizontal="center" vertical="center" wrapText="1"/>
    </xf>
    <xf numFmtId="0" fontId="18" fillId="0" borderId="0" xfId="0" applyFont="1" applyAlignment="1">
      <alignment horizontal="center"/>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0" fontId="22" fillId="0" borderId="28" xfId="3" applyFont="1" applyBorder="1" applyAlignment="1">
      <alignment horizontal="center" vertical="top" wrapText="1"/>
    </xf>
    <xf numFmtId="0" fontId="22" fillId="0" borderId="29" xfId="3" applyFont="1" applyBorder="1" applyAlignment="1">
      <alignment horizontal="center" vertical="top"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left" vertical="center" wrapText="1"/>
    </xf>
    <xf numFmtId="0" fontId="18" fillId="0" borderId="27" xfId="0" applyFont="1" applyBorder="1" applyAlignment="1">
      <alignment horizontal="center"/>
    </xf>
    <xf numFmtId="0" fontId="18" fillId="0" borderId="31" xfId="0" applyFont="1" applyBorder="1" applyAlignment="1">
      <alignment horizontal="center"/>
    </xf>
    <xf numFmtId="0" fontId="20" fillId="0" borderId="27" xfId="0" applyFont="1" applyFill="1" applyBorder="1" applyAlignment="1">
      <alignment horizontal="left"/>
    </xf>
    <xf numFmtId="0" fontId="20" fillId="0" borderId="31" xfId="0" applyFont="1" applyFill="1" applyBorder="1" applyAlignment="1">
      <alignment horizontal="left"/>
    </xf>
    <xf numFmtId="0" fontId="20" fillId="0" borderId="3" xfId="0" applyFont="1" applyBorder="1" applyAlignment="1">
      <alignment horizontal="left"/>
    </xf>
    <xf numFmtId="0" fontId="20" fillId="0" borderId="4" xfId="0" applyFont="1" applyBorder="1" applyAlignment="1">
      <alignment horizontal="left"/>
    </xf>
    <xf numFmtId="0" fontId="20" fillId="0" borderId="1" xfId="0" applyFont="1" applyFill="1" applyBorder="1" applyAlignment="1">
      <alignment horizontal="left"/>
    </xf>
    <xf numFmtId="0" fontId="20" fillId="0" borderId="21" xfId="0" applyFont="1" applyFill="1" applyBorder="1" applyAlignment="1">
      <alignment horizontal="left"/>
    </xf>
    <xf numFmtId="0" fontId="20" fillId="0" borderId="21"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20" fillId="3" borderId="20" xfId="2" applyFont="1" applyBorder="1" applyAlignment="1">
      <alignment horizontal="center" vertical="center"/>
    </xf>
    <xf numFmtId="0" fontId="20" fillId="3" borderId="4" xfId="2" applyFont="1" applyBorder="1" applyAlignment="1">
      <alignment horizontal="center" vertical="center"/>
    </xf>
    <xf numFmtId="0" fontId="16" fillId="0" borderId="13" xfId="0" applyFont="1" applyFill="1" applyBorder="1" applyAlignment="1">
      <alignment horizontal="left"/>
    </xf>
    <xf numFmtId="0" fontId="16" fillId="0" borderId="28" xfId="0" applyFont="1" applyFill="1" applyBorder="1" applyAlignment="1">
      <alignment horizontal="left"/>
    </xf>
    <xf numFmtId="0" fontId="18" fillId="0" borderId="4" xfId="0" applyFont="1" applyFill="1" applyBorder="1" applyAlignment="1">
      <alignment horizontal="center"/>
    </xf>
    <xf numFmtId="0" fontId="8" fillId="0" borderId="21" xfId="0" applyFont="1" applyBorder="1" applyAlignment="1">
      <alignment horizontal="left"/>
    </xf>
    <xf numFmtId="0" fontId="8" fillId="0" borderId="22" xfId="0" applyFont="1" applyBorder="1" applyAlignment="1">
      <alignment horizontal="left"/>
    </xf>
    <xf numFmtId="0" fontId="20" fillId="0" borderId="45" xfId="0" applyFont="1" applyBorder="1" applyAlignment="1">
      <alignment horizontal="left"/>
    </xf>
    <xf numFmtId="0" fontId="20" fillId="0" borderId="46" xfId="0" applyFont="1" applyBorder="1" applyAlignment="1">
      <alignment horizontal="left"/>
    </xf>
    <xf numFmtId="0" fontId="20" fillId="0" borderId="20" xfId="0" applyFont="1" applyBorder="1" applyAlignment="1">
      <alignment horizontal="left"/>
    </xf>
    <xf numFmtId="0" fontId="18" fillId="3" borderId="29" xfId="2" applyFont="1" applyBorder="1" applyAlignment="1">
      <alignment horizontal="center"/>
    </xf>
    <xf numFmtId="0" fontId="22" fillId="0" borderId="8" xfId="3" applyFont="1" applyBorder="1" applyAlignment="1">
      <alignment horizontal="center" vertical="top" wrapText="1"/>
    </xf>
    <xf numFmtId="0" fontId="18" fillId="3" borderId="44" xfId="2" applyFont="1" applyBorder="1" applyAlignment="1">
      <alignment horizontal="center"/>
    </xf>
    <xf numFmtId="0" fontId="20" fillId="3" borderId="27" xfId="2" applyFont="1" applyBorder="1" applyAlignment="1">
      <alignment horizontal="center" vertical="center"/>
    </xf>
    <xf numFmtId="0" fontId="20" fillId="3" borderId="31" xfId="2" applyFont="1" applyBorder="1" applyAlignment="1">
      <alignment horizontal="center" vertical="center"/>
    </xf>
    <xf numFmtId="0" fontId="18" fillId="0" borderId="8" xfId="0" applyFont="1" applyBorder="1" applyAlignment="1">
      <alignment horizontal="center"/>
    </xf>
    <xf numFmtId="0" fontId="18" fillId="0" borderId="47" xfId="0" applyFont="1" applyBorder="1" applyAlignment="1">
      <alignment horizontal="center"/>
    </xf>
    <xf numFmtId="0" fontId="18" fillId="0" borderId="0" xfId="0" applyFont="1" applyBorder="1" applyAlignment="1">
      <alignment horizontal="center"/>
    </xf>
    <xf numFmtId="0" fontId="18" fillId="0" borderId="71" xfId="0" applyFont="1" applyBorder="1" applyAlignment="1">
      <alignment horizontal="center"/>
    </xf>
    <xf numFmtId="0" fontId="20" fillId="0" borderId="77" xfId="0" applyFont="1" applyBorder="1" applyAlignment="1">
      <alignment horizontal="left"/>
    </xf>
    <xf numFmtId="0" fontId="18" fillId="0" borderId="20" xfId="0" applyFont="1" applyBorder="1" applyAlignment="1">
      <alignment horizontal="center" vertical="top" wrapText="1"/>
    </xf>
    <xf numFmtId="0" fontId="18" fillId="0" borderId="4" xfId="0" applyFont="1" applyBorder="1" applyAlignment="1">
      <alignment horizontal="center" vertical="top" wrapText="1"/>
    </xf>
    <xf numFmtId="0" fontId="22" fillId="0" borderId="44" xfId="3" applyFont="1" applyBorder="1" applyAlignment="1">
      <alignment horizontal="center" vertical="center" wrapText="1"/>
    </xf>
    <xf numFmtId="0" fontId="22" fillId="0" borderId="8" xfId="3" applyFont="1" applyBorder="1" applyAlignment="1">
      <alignment horizontal="center" vertical="center" wrapText="1"/>
    </xf>
    <xf numFmtId="0" fontId="18" fillId="3" borderId="8" xfId="2" applyFont="1" applyBorder="1" applyAlignment="1">
      <alignment horizontal="center"/>
    </xf>
    <xf numFmtId="0" fontId="22" fillId="5" borderId="44" xfId="3" applyFont="1" applyFill="1" applyBorder="1" applyAlignment="1">
      <alignment horizontal="center" vertical="center" wrapText="1"/>
    </xf>
    <xf numFmtId="0" fontId="22" fillId="5" borderId="8" xfId="3" applyFont="1" applyFill="1" applyBorder="1" applyAlignment="1">
      <alignment horizontal="center" vertical="center" wrapText="1"/>
    </xf>
    <xf numFmtId="0" fontId="18" fillId="0" borderId="3" xfId="0" applyFont="1" applyFill="1" applyBorder="1" applyAlignment="1">
      <alignment horizontal="center"/>
    </xf>
    <xf numFmtId="0" fontId="24" fillId="0" borderId="20" xfId="0" applyFont="1" applyBorder="1" applyAlignment="1">
      <alignment horizontal="center" vertical="top" wrapText="1"/>
    </xf>
    <xf numFmtId="0" fontId="24" fillId="0" borderId="4" xfId="0" applyFont="1" applyBorder="1" applyAlignment="1">
      <alignment horizontal="center" vertical="top" wrapText="1"/>
    </xf>
    <xf numFmtId="0" fontId="20" fillId="0" borderId="43" xfId="0" applyFont="1" applyBorder="1" applyAlignment="1">
      <alignment horizontal="left"/>
    </xf>
    <xf numFmtId="0" fontId="20" fillId="0" borderId="42" xfId="0" applyFont="1" applyBorder="1" applyAlignment="1">
      <alignment horizontal="left"/>
    </xf>
    <xf numFmtId="0" fontId="20" fillId="0" borderId="78" xfId="0" applyFont="1" applyBorder="1" applyAlignment="1">
      <alignment horizontal="left"/>
    </xf>
    <xf numFmtId="0" fontId="20" fillId="0" borderId="21" xfId="0" applyFont="1" applyBorder="1" applyAlignment="1">
      <alignment horizontal="left" vertical="top" wrapText="1"/>
    </xf>
    <xf numFmtId="0" fontId="20" fillId="0" borderId="22" xfId="0" applyFont="1" applyBorder="1" applyAlignment="1">
      <alignment horizontal="left" vertical="top" wrapText="1"/>
    </xf>
    <xf numFmtId="0" fontId="20" fillId="0" borderId="23" xfId="0" applyFont="1" applyBorder="1" applyAlignment="1">
      <alignment horizontal="left" vertical="top" wrapText="1"/>
    </xf>
    <xf numFmtId="4" fontId="20" fillId="0" borderId="21" xfId="0" applyNumberFormat="1" applyFont="1" applyBorder="1" applyAlignment="1">
      <alignment horizontal="right" vertical="top"/>
    </xf>
    <xf numFmtId="4" fontId="20" fillId="0" borderId="23" xfId="0" applyNumberFormat="1" applyFont="1" applyBorder="1" applyAlignment="1">
      <alignment horizontal="right" vertical="top"/>
    </xf>
    <xf numFmtId="0" fontId="23" fillId="0" borderId="21" xfId="0" applyFont="1" applyBorder="1" applyAlignment="1">
      <alignment horizontal="left"/>
    </xf>
    <xf numFmtId="0" fontId="23" fillId="0" borderId="22" xfId="0" applyFont="1" applyBorder="1" applyAlignment="1">
      <alignment horizontal="left"/>
    </xf>
    <xf numFmtId="0" fontId="20" fillId="0" borderId="20" xfId="0" applyFont="1" applyFill="1" applyBorder="1" applyAlignment="1">
      <alignment horizontal="left"/>
    </xf>
    <xf numFmtId="0" fontId="20" fillId="0" borderId="4" xfId="0" applyFont="1" applyFill="1" applyBorder="1" applyAlignment="1">
      <alignment horizontal="left"/>
    </xf>
    <xf numFmtId="0" fontId="18" fillId="0" borderId="21" xfId="0" applyFont="1" applyBorder="1" applyAlignment="1">
      <alignment horizontal="center" vertical="center"/>
    </xf>
    <xf numFmtId="0" fontId="18" fillId="0" borderId="23" xfId="0" applyFont="1" applyBorder="1" applyAlignment="1">
      <alignment horizontal="center" vertical="center"/>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4" fontId="20" fillId="5" borderId="21" xfId="0" applyNumberFormat="1" applyFont="1" applyFill="1" applyBorder="1" applyAlignment="1">
      <alignment horizontal="right" vertical="top"/>
    </xf>
    <xf numFmtId="4" fontId="20" fillId="5" borderId="23" xfId="0" applyNumberFormat="1" applyFont="1" applyFill="1" applyBorder="1" applyAlignment="1">
      <alignment horizontal="right" vertical="top"/>
    </xf>
    <xf numFmtId="4" fontId="20" fillId="0" borderId="21" xfId="0" applyNumberFormat="1" applyFont="1" applyFill="1" applyBorder="1" applyAlignment="1">
      <alignment horizontal="right"/>
    </xf>
    <xf numFmtId="4" fontId="20" fillId="0" borderId="23" xfId="0" applyNumberFormat="1" applyFont="1" applyFill="1" applyBorder="1" applyAlignment="1">
      <alignment horizontal="right"/>
    </xf>
    <xf numFmtId="0" fontId="18" fillId="0" borderId="21" xfId="0" applyFont="1" applyBorder="1" applyAlignment="1">
      <alignment horizontal="left" vertical="top" wrapText="1"/>
    </xf>
    <xf numFmtId="0" fontId="18" fillId="0" borderId="22" xfId="0" applyFont="1" applyBorder="1" applyAlignment="1">
      <alignment horizontal="left" vertical="top" wrapText="1"/>
    </xf>
    <xf numFmtId="0" fontId="18" fillId="0" borderId="23" xfId="0" applyFont="1" applyBorder="1" applyAlignment="1">
      <alignment horizontal="left" vertical="top" wrapText="1"/>
    </xf>
    <xf numFmtId="4" fontId="20" fillId="0" borderId="21" xfId="0" applyNumberFormat="1" applyFont="1" applyFill="1" applyBorder="1" applyAlignment="1">
      <alignment horizontal="right" vertical="top"/>
    </xf>
    <xf numFmtId="4" fontId="20" fillId="0" borderId="23" xfId="0" applyNumberFormat="1" applyFont="1" applyFill="1" applyBorder="1" applyAlignment="1">
      <alignment horizontal="right" vertical="top"/>
    </xf>
    <xf numFmtId="4" fontId="20" fillId="0" borderId="21" xfId="0" applyNumberFormat="1" applyFont="1" applyBorder="1" applyAlignment="1">
      <alignment horizontal="right"/>
    </xf>
    <xf numFmtId="4" fontId="20" fillId="0" borderId="23" xfId="0" applyNumberFormat="1" applyFont="1" applyBorder="1" applyAlignment="1">
      <alignment horizontal="right"/>
    </xf>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0" fontId="23" fillId="0" borderId="21" xfId="0" applyFont="1" applyBorder="1" applyAlignment="1">
      <alignment horizontal="left" wrapText="1"/>
    </xf>
    <xf numFmtId="0" fontId="23" fillId="0" borderId="22" xfId="0" applyFont="1" applyBorder="1" applyAlignment="1">
      <alignment horizontal="left" wrapText="1"/>
    </xf>
    <xf numFmtId="0" fontId="20" fillId="0" borderId="75" xfId="0" applyFont="1" applyBorder="1" applyAlignment="1">
      <alignment horizontal="left" vertical="center" wrapText="1"/>
    </xf>
    <xf numFmtId="0" fontId="20" fillId="0" borderId="75" xfId="0" applyFont="1" applyBorder="1" applyAlignment="1">
      <alignment horizontal="left" vertical="top" wrapText="1"/>
    </xf>
    <xf numFmtId="0" fontId="23" fillId="0" borderId="28" xfId="0" applyFont="1" applyBorder="1" applyAlignment="1">
      <alignment horizontal="left" wrapText="1"/>
    </xf>
    <xf numFmtId="0" fontId="23" fillId="0" borderId="29" xfId="0" applyFont="1" applyBorder="1" applyAlignment="1">
      <alignment horizontal="left" wrapText="1"/>
    </xf>
    <xf numFmtId="0" fontId="20" fillId="0" borderId="0" xfId="0" applyFont="1" applyAlignment="1">
      <alignment horizontal="left" vertical="center" wrapText="1"/>
    </xf>
    <xf numFmtId="0" fontId="20" fillId="0" borderId="15" xfId="0" applyFont="1" applyBorder="1" applyAlignment="1">
      <alignment horizontal="center" vertical="center" wrapText="1"/>
    </xf>
    <xf numFmtId="0" fontId="21" fillId="0" borderId="21" xfId="0" applyFont="1" applyBorder="1" applyAlignment="1">
      <alignment horizontal="left" vertical="top" wrapText="1"/>
    </xf>
    <xf numFmtId="0" fontId="20" fillId="0" borderId="75" xfId="0" applyFont="1" applyFill="1" applyBorder="1" applyAlignment="1">
      <alignment horizontal="left" vertical="center" wrapText="1"/>
    </xf>
    <xf numFmtId="0" fontId="20" fillId="0" borderId="48" xfId="0" applyFont="1" applyBorder="1" applyAlignment="1">
      <alignment vertical="top" wrapText="1"/>
    </xf>
    <xf numFmtId="0" fontId="20" fillId="0" borderId="31" xfId="0" applyFont="1" applyBorder="1" applyAlignment="1">
      <alignment vertical="top" wrapText="1"/>
    </xf>
    <xf numFmtId="0" fontId="20" fillId="0" borderId="32" xfId="0" applyFont="1" applyBorder="1" applyAlignment="1">
      <alignment vertical="top" wrapText="1"/>
    </xf>
    <xf numFmtId="4" fontId="20" fillId="0" borderId="27" xfId="0" applyNumberFormat="1" applyFont="1" applyBorder="1" applyAlignment="1">
      <alignment horizontal="right"/>
    </xf>
    <xf numFmtId="4" fontId="20" fillId="0" borderId="73" xfId="0" applyNumberFormat="1" applyFont="1" applyBorder="1" applyAlignment="1">
      <alignment horizontal="right"/>
    </xf>
    <xf numFmtId="0" fontId="20" fillId="0" borderId="74" xfId="0" applyFont="1" applyBorder="1" applyAlignment="1">
      <alignment horizontal="left" vertical="top" wrapText="1"/>
    </xf>
    <xf numFmtId="4" fontId="20" fillId="0" borderId="75" xfId="0" applyNumberFormat="1" applyFont="1" applyFill="1" applyBorder="1" applyAlignment="1">
      <alignment horizontal="right" vertical="top"/>
    </xf>
    <xf numFmtId="0" fontId="20" fillId="0" borderId="76" xfId="0" applyFont="1" applyBorder="1" applyAlignment="1">
      <alignment horizontal="left" vertical="top" wrapText="1"/>
    </xf>
    <xf numFmtId="0" fontId="20" fillId="0" borderId="29" xfId="0" applyFont="1" applyBorder="1" applyAlignment="1">
      <alignment horizontal="left" vertical="top" wrapText="1"/>
    </xf>
    <xf numFmtId="0" fontId="20" fillId="0" borderId="30" xfId="0" applyFont="1" applyBorder="1" applyAlignment="1">
      <alignment horizontal="left" vertical="top" wrapText="1"/>
    </xf>
    <xf numFmtId="4" fontId="20" fillId="0" borderId="28" xfId="0" applyNumberFormat="1" applyFont="1" applyFill="1" applyBorder="1" applyAlignment="1">
      <alignment horizontal="right"/>
    </xf>
    <xf numFmtId="4" fontId="20" fillId="0" borderId="77" xfId="0" applyNumberFormat="1" applyFont="1" applyFill="1" applyBorder="1" applyAlignment="1">
      <alignment horizontal="right"/>
    </xf>
    <xf numFmtId="0" fontId="18" fillId="0" borderId="73" xfId="0" applyFont="1" applyBorder="1" applyAlignment="1">
      <alignment horizontal="center"/>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18" fillId="0" borderId="33" xfId="0" applyFont="1" applyBorder="1" applyAlignment="1">
      <alignment horizontal="center"/>
    </xf>
    <xf numFmtId="0" fontId="18" fillId="0" borderId="19" xfId="0" applyFont="1" applyBorder="1" applyAlignment="1">
      <alignment horizontal="center"/>
    </xf>
    <xf numFmtId="0" fontId="22" fillId="0" borderId="20" xfId="3" applyFont="1" applyBorder="1" applyAlignment="1">
      <alignment horizontal="center" vertical="center" wrapText="1"/>
    </xf>
    <xf numFmtId="0" fontId="22" fillId="0" borderId="4" xfId="3" applyFont="1" applyBorder="1" applyAlignment="1">
      <alignment horizontal="center" vertical="center" wrapText="1"/>
    </xf>
    <xf numFmtId="0" fontId="20" fillId="0" borderId="31" xfId="0" applyFont="1" applyBorder="1" applyAlignment="1">
      <alignment horizontal="left" vertical="center"/>
    </xf>
    <xf numFmtId="0" fontId="20" fillId="0" borderId="73" xfId="0" applyFont="1" applyBorder="1" applyAlignment="1">
      <alignment horizontal="left" vertical="center"/>
    </xf>
    <xf numFmtId="0" fontId="20" fillId="0" borderId="22" xfId="0" applyFont="1" applyBorder="1" applyAlignment="1">
      <alignment vertical="center"/>
    </xf>
    <xf numFmtId="0" fontId="20" fillId="0" borderId="75" xfId="0" applyFont="1" applyBorder="1" applyAlignment="1">
      <alignment vertical="center"/>
    </xf>
    <xf numFmtId="0" fontId="18" fillId="0" borderId="22" xfId="0" applyFont="1" applyBorder="1" applyAlignment="1">
      <alignment horizontal="center" vertical="center"/>
    </xf>
    <xf numFmtId="0" fontId="18" fillId="0" borderId="75" xfId="0" applyFont="1" applyBorder="1" applyAlignment="1">
      <alignment horizontal="center" vertical="center"/>
    </xf>
    <xf numFmtId="0" fontId="20" fillId="0" borderId="22" xfId="0" applyFont="1" applyBorder="1" applyAlignment="1">
      <alignment horizontal="left" vertical="center"/>
    </xf>
    <xf numFmtId="0" fontId="20" fillId="0" borderId="75" xfId="0" applyFont="1" applyBorder="1" applyAlignment="1">
      <alignment horizontal="left" vertical="center"/>
    </xf>
    <xf numFmtId="0" fontId="18" fillId="0" borderId="43" xfId="0" applyFont="1" applyBorder="1" applyAlignment="1">
      <alignment horizontal="center"/>
    </xf>
    <xf numFmtId="0" fontId="20" fillId="0" borderId="21" xfId="0" applyFont="1" applyBorder="1" applyAlignment="1">
      <alignment horizontal="left" vertical="center"/>
    </xf>
    <xf numFmtId="0" fontId="20" fillId="0" borderId="8" xfId="0" applyFont="1" applyBorder="1" applyAlignment="1">
      <alignment horizontal="left"/>
    </xf>
    <xf numFmtId="0" fontId="20" fillId="0" borderId="72" xfId="0" applyFont="1" applyBorder="1" applyAlignment="1">
      <alignment horizontal="left"/>
    </xf>
    <xf numFmtId="0" fontId="16" fillId="0" borderId="28" xfId="3" applyFont="1" applyBorder="1" applyAlignment="1">
      <alignment horizontal="left" vertical="justify"/>
    </xf>
    <xf numFmtId="0" fontId="16" fillId="0" borderId="29" xfId="3" applyFont="1" applyBorder="1" applyAlignment="1">
      <alignment horizontal="left" vertical="justify"/>
    </xf>
    <xf numFmtId="0" fontId="22" fillId="5" borderId="20" xfId="3" applyFont="1" applyFill="1" applyBorder="1" applyAlignment="1">
      <alignment horizontal="center" wrapText="1"/>
    </xf>
    <xf numFmtId="0" fontId="22" fillId="5" borderId="4" xfId="3" applyFont="1" applyFill="1" applyBorder="1" applyAlignment="1">
      <alignment horizontal="center" wrapText="1"/>
    </xf>
    <xf numFmtId="0" fontId="20" fillId="0" borderId="28" xfId="0" applyFont="1" applyBorder="1" applyAlignment="1">
      <alignment horizontal="left" vertical="center"/>
    </xf>
    <xf numFmtId="0" fontId="20" fillId="0" borderId="29" xfId="0" applyFont="1" applyBorder="1" applyAlignment="1">
      <alignment horizontal="left" vertical="center"/>
    </xf>
    <xf numFmtId="0" fontId="18" fillId="0" borderId="4" xfId="0" applyFont="1" applyBorder="1" applyAlignment="1">
      <alignment horizontal="center" vertical="center"/>
    </xf>
    <xf numFmtId="0" fontId="20" fillId="0" borderId="20"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78" xfId="0" applyFont="1" applyBorder="1" applyAlignment="1">
      <alignment horizontal="left" vertical="center"/>
    </xf>
    <xf numFmtId="0" fontId="20" fillId="4" borderId="27" xfId="1" applyFont="1" applyFill="1" applyBorder="1" applyAlignment="1">
      <alignment horizontal="center" vertical="center"/>
    </xf>
    <xf numFmtId="0" fontId="20" fillId="4" borderId="31" xfId="1" applyFont="1" applyFill="1" applyBorder="1" applyAlignment="1">
      <alignment horizontal="center" vertical="center"/>
    </xf>
    <xf numFmtId="0" fontId="18" fillId="0" borderId="21" xfId="0" applyFont="1" applyBorder="1" applyAlignment="1">
      <alignment horizontal="center"/>
    </xf>
    <xf numFmtId="0" fontId="18" fillId="0" borderId="22" xfId="0" applyFont="1" applyBorder="1" applyAlignment="1">
      <alignment horizontal="center"/>
    </xf>
    <xf numFmtId="0" fontId="18" fillId="0" borderId="28" xfId="0" applyFont="1" applyBorder="1" applyAlignment="1">
      <alignment horizontal="center"/>
    </xf>
    <xf numFmtId="0" fontId="18" fillId="0" borderId="29" xfId="0" applyFont="1" applyBorder="1" applyAlignment="1">
      <alignment horizontal="center"/>
    </xf>
    <xf numFmtId="0" fontId="18" fillId="0" borderId="7" xfId="0" applyFont="1" applyBorder="1" applyAlignment="1">
      <alignment horizontal="center"/>
    </xf>
    <xf numFmtId="0" fontId="18" fillId="0" borderId="20" xfId="0" applyFont="1" applyBorder="1" applyAlignment="1">
      <alignment horizontal="center" vertical="center"/>
    </xf>
    <xf numFmtId="0" fontId="22" fillId="0" borderId="20" xfId="3" applyFont="1" applyBorder="1" applyAlignment="1">
      <alignment horizontal="center" vertical="top" wrapText="1"/>
    </xf>
    <xf numFmtId="0" fontId="22" fillId="0" borderId="4" xfId="3" applyFont="1" applyBorder="1" applyAlignment="1">
      <alignment horizontal="center" vertical="top" wrapText="1"/>
    </xf>
    <xf numFmtId="0" fontId="18" fillId="0" borderId="0" xfId="0" applyFont="1" applyFill="1" applyAlignment="1">
      <alignment horizontal="center" vertical="center" wrapText="1"/>
    </xf>
    <xf numFmtId="0" fontId="20" fillId="0" borderId="8" xfId="0" applyFont="1" applyBorder="1" applyAlignment="1">
      <alignment horizontal="left" vertical="center" wrapText="1"/>
    </xf>
    <xf numFmtId="0" fontId="22" fillId="0" borderId="20" xfId="3" applyFont="1" applyBorder="1" applyAlignment="1">
      <alignment horizontal="center" vertical="center"/>
    </xf>
    <xf numFmtId="0" fontId="20" fillId="0" borderId="28" xfId="0" applyFont="1" applyBorder="1" applyAlignment="1">
      <alignment horizontal="left" vertical="center" wrapText="1"/>
    </xf>
    <xf numFmtId="0" fontId="20" fillId="0" borderId="29" xfId="0" applyFont="1" applyBorder="1" applyAlignment="1">
      <alignment horizontal="left" vertical="center" wrapText="1"/>
    </xf>
    <xf numFmtId="0" fontId="20" fillId="0" borderId="27" xfId="0" applyFont="1" applyBorder="1" applyAlignment="1">
      <alignment horizontal="left" vertical="center" wrapText="1"/>
    </xf>
    <xf numFmtId="0" fontId="20" fillId="0" borderId="31" xfId="0" applyFont="1" applyBorder="1" applyAlignment="1">
      <alignment horizontal="left" vertical="center" wrapText="1"/>
    </xf>
    <xf numFmtId="0" fontId="18" fillId="3" borderId="4" xfId="2" applyFont="1" applyBorder="1" applyAlignment="1">
      <alignment horizontal="center" vertical="center"/>
    </xf>
    <xf numFmtId="0" fontId="18" fillId="3" borderId="28" xfId="2" applyFont="1" applyBorder="1" applyAlignment="1">
      <alignment horizontal="center" vertical="center"/>
    </xf>
    <xf numFmtId="0" fontId="18" fillId="3" borderId="29" xfId="2" applyFont="1" applyBorder="1" applyAlignment="1">
      <alignment horizontal="center" vertical="center"/>
    </xf>
    <xf numFmtId="0" fontId="20" fillId="0" borderId="0" xfId="0" applyFont="1" applyAlignment="1">
      <alignment horizontal="left"/>
    </xf>
    <xf numFmtId="0" fontId="20" fillId="0" borderId="1" xfId="0" applyFont="1" applyBorder="1" applyAlignment="1">
      <alignment horizontal="left"/>
    </xf>
    <xf numFmtId="0" fontId="18" fillId="0" borderId="78" xfId="0" applyFont="1" applyBorder="1" applyAlignment="1">
      <alignment horizontal="center"/>
    </xf>
    <xf numFmtId="0" fontId="20" fillId="0" borderId="4" xfId="0" applyFont="1" applyBorder="1" applyAlignment="1">
      <alignment horizontal="center"/>
    </xf>
    <xf numFmtId="0" fontId="20" fillId="0" borderId="78" xfId="0" applyFont="1" applyBorder="1" applyAlignment="1">
      <alignment horizontal="center"/>
    </xf>
    <xf numFmtId="0" fontId="20" fillId="0" borderId="21" xfId="0" applyFont="1" applyBorder="1" applyAlignment="1">
      <alignment horizontal="center"/>
    </xf>
    <xf numFmtId="0" fontId="20" fillId="0" borderId="22" xfId="0" applyFont="1" applyBorder="1" applyAlignment="1">
      <alignment horizontal="center"/>
    </xf>
    <xf numFmtId="0" fontId="20" fillId="0" borderId="75" xfId="0" applyFont="1" applyBorder="1" applyAlignment="1">
      <alignment horizontal="center"/>
    </xf>
    <xf numFmtId="0" fontId="22" fillId="5" borderId="44" xfId="3" applyFont="1" applyFill="1" applyBorder="1" applyAlignment="1">
      <alignment horizontal="center" vertical="top" wrapText="1"/>
    </xf>
    <xf numFmtId="0" fontId="22" fillId="5" borderId="8" xfId="3" applyFont="1" applyFill="1" applyBorder="1" applyAlignment="1">
      <alignment horizontal="center" vertical="top" wrapText="1"/>
    </xf>
    <xf numFmtId="0" fontId="20" fillId="0" borderId="12" xfId="0" applyFont="1" applyBorder="1" applyAlignment="1">
      <alignment horizontal="right" vertical="top"/>
    </xf>
    <xf numFmtId="0" fontId="20" fillId="0" borderId="17" xfId="0" applyFont="1" applyBorder="1" applyAlignment="1">
      <alignment horizontal="right" vertical="top"/>
    </xf>
    <xf numFmtId="0" fontId="18" fillId="0" borderId="44" xfId="0" applyFont="1" applyBorder="1" applyAlignment="1">
      <alignment horizontal="center"/>
    </xf>
    <xf numFmtId="0" fontId="20" fillId="0" borderId="20" xfId="0" applyFont="1" applyBorder="1" applyAlignment="1">
      <alignment horizontal="center"/>
    </xf>
    <xf numFmtId="0" fontId="20" fillId="0" borderId="0" xfId="0" applyNumberFormat="1" applyFont="1" applyAlignment="1">
      <alignment horizontal="left" vertical="center" wrapText="1"/>
    </xf>
    <xf numFmtId="0" fontId="20" fillId="0" borderId="0" xfId="0" applyFont="1" applyAlignment="1">
      <alignment horizontal="left" vertical="top" wrapText="1"/>
    </xf>
  </cellXfs>
  <cellStyles count="4">
    <cellStyle name="20% - Accent2" xfId="1" builtinId="34"/>
    <cellStyle name="40% - Accent2" xfId="2" builtinId="35"/>
    <cellStyle name="Normal" xfId="0" builtinId="0"/>
    <cellStyle name="Normal 4 2" xfId="3" xr:uid="{00000000-0005-0000-0000-000003000000}"/>
  </cellStyles>
  <dxfs count="0"/>
  <tableStyles count="1" defaultTableStyle="TableStyleMedium9"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71"/>
  <sheetViews>
    <sheetView tabSelected="1" view="pageBreakPreview" topLeftCell="A451" zoomScale="60" zoomScaleNormal="60" zoomScalePageLayoutView="80" workbookViewId="0">
      <selection activeCell="I469" sqref="I469"/>
    </sheetView>
  </sheetViews>
  <sheetFormatPr defaultRowHeight="15" x14ac:dyDescent="0.25"/>
  <cols>
    <col min="1" max="1" width="10.140625" style="17" customWidth="1"/>
    <col min="2" max="2" width="11.5703125" style="17" customWidth="1"/>
    <col min="3" max="3" width="21.5703125" style="2" customWidth="1"/>
    <col min="4" max="4" width="25.42578125" style="2" customWidth="1"/>
    <col min="5" max="5" width="15.5703125" style="2" customWidth="1"/>
    <col min="6" max="6" width="9.140625" style="2"/>
    <col min="7" max="7" width="15" style="2" customWidth="1"/>
    <col min="8" max="8" width="10.7109375" style="2" customWidth="1"/>
    <col min="9" max="9" width="43.5703125" style="2" customWidth="1"/>
    <col min="10" max="10" width="27.28515625" style="2" customWidth="1"/>
    <col min="11" max="11" width="35.28515625" style="4" customWidth="1"/>
    <col min="12" max="12" width="14.140625" style="2" customWidth="1"/>
  </cols>
  <sheetData>
    <row r="1" spans="1:12" ht="45" customHeight="1" x14ac:dyDescent="0.25">
      <c r="A1" s="352"/>
      <c r="B1" s="352"/>
      <c r="C1" s="352"/>
      <c r="D1" s="352"/>
      <c r="E1" s="352"/>
      <c r="F1" s="352"/>
      <c r="G1" s="352"/>
      <c r="H1" s="352"/>
      <c r="I1" s="352"/>
      <c r="J1" s="352"/>
      <c r="K1" s="352"/>
      <c r="L1" s="127"/>
    </row>
    <row r="2" spans="1:12" ht="43.5" customHeight="1" x14ac:dyDescent="0.25">
      <c r="K2" s="298"/>
      <c r="L2" s="20"/>
    </row>
    <row r="3" spans="1:12" ht="44.25" x14ac:dyDescent="0.55000000000000004">
      <c r="A3" s="362"/>
      <c r="B3" s="362"/>
      <c r="C3" s="362"/>
      <c r="D3" s="362"/>
      <c r="E3" s="362"/>
      <c r="F3" s="362"/>
      <c r="G3" s="362"/>
      <c r="H3" s="362"/>
      <c r="I3" s="362"/>
      <c r="J3" s="362"/>
    </row>
    <row r="4" spans="1:12" ht="69" customHeight="1" x14ac:dyDescent="0.25">
      <c r="A4" s="353"/>
      <c r="B4" s="353"/>
      <c r="C4" s="353"/>
      <c r="D4" s="353"/>
      <c r="E4" s="353"/>
      <c r="F4" s="353"/>
      <c r="G4" s="353"/>
      <c r="H4" s="353"/>
      <c r="I4" s="353"/>
      <c r="J4" s="353"/>
      <c r="K4" s="353"/>
    </row>
    <row r="6" spans="1:12" ht="58.5" customHeight="1" x14ac:dyDescent="0.3">
      <c r="C6" s="3"/>
      <c r="D6" s="3"/>
      <c r="E6" s="3"/>
      <c r="F6" s="3"/>
      <c r="G6" s="3"/>
      <c r="H6" s="361"/>
      <c r="I6" s="361"/>
      <c r="J6" s="361"/>
    </row>
    <row r="7" spans="1:12" s="17" customFormat="1" ht="58.5" customHeight="1" x14ac:dyDescent="0.3">
      <c r="C7" s="3"/>
      <c r="D7" s="3"/>
      <c r="E7" s="3"/>
      <c r="F7" s="3"/>
      <c r="G7" s="3"/>
      <c r="H7" s="219"/>
      <c r="I7" s="219"/>
      <c r="J7" s="219"/>
      <c r="K7" s="4"/>
      <c r="L7" s="2"/>
    </row>
    <row r="8" spans="1:12" ht="55.5" customHeight="1" x14ac:dyDescent="0.25"/>
    <row r="9" spans="1:12" hidden="1" x14ac:dyDescent="0.25"/>
    <row r="10" spans="1:12" ht="96.75" customHeight="1" x14ac:dyDescent="0.25">
      <c r="A10" s="354"/>
      <c r="B10" s="354"/>
      <c r="C10" s="354"/>
      <c r="D10" s="354"/>
      <c r="E10" s="354"/>
      <c r="F10" s="354"/>
      <c r="G10" s="354"/>
      <c r="H10" s="354"/>
      <c r="I10" s="354"/>
      <c r="J10" s="354"/>
      <c r="K10" s="354"/>
    </row>
    <row r="11" spans="1:12" ht="44.25" x14ac:dyDescent="0.25">
      <c r="A11" s="355"/>
      <c r="B11" s="355"/>
      <c r="C11" s="355"/>
      <c r="D11" s="355"/>
      <c r="E11" s="355"/>
      <c r="F11" s="355"/>
      <c r="G11" s="355"/>
      <c r="H11" s="355"/>
      <c r="I11" s="355"/>
      <c r="J11" s="355"/>
      <c r="K11" s="355"/>
      <c r="L11" s="19"/>
    </row>
    <row r="12" spans="1:12" ht="44.25" x14ac:dyDescent="0.25">
      <c r="A12" s="355" t="s">
        <v>158</v>
      </c>
      <c r="B12" s="355"/>
      <c r="C12" s="355"/>
      <c r="D12" s="355"/>
      <c r="E12" s="355"/>
      <c r="F12" s="355"/>
      <c r="G12" s="355"/>
      <c r="H12" s="355"/>
      <c r="I12" s="355"/>
      <c r="J12" s="355"/>
      <c r="K12" s="299"/>
      <c r="L12" s="19"/>
    </row>
    <row r="13" spans="1:12" s="17" customFormat="1" ht="44.25" x14ac:dyDescent="0.25">
      <c r="A13" s="218"/>
      <c r="B13" s="220"/>
      <c r="C13" s="218"/>
      <c r="D13" s="218"/>
      <c r="E13" s="218"/>
      <c r="F13" s="218"/>
      <c r="G13" s="218"/>
      <c r="H13" s="218"/>
      <c r="I13" s="218"/>
      <c r="J13" s="218"/>
      <c r="K13" s="299"/>
      <c r="L13" s="19"/>
    </row>
    <row r="17" spans="1:12" ht="45" x14ac:dyDescent="0.6">
      <c r="A17" s="356"/>
      <c r="B17" s="356"/>
      <c r="C17" s="356"/>
      <c r="D17" s="356"/>
      <c r="E17" s="356"/>
      <c r="F17" s="356"/>
      <c r="G17" s="356"/>
      <c r="H17" s="356"/>
      <c r="I17" s="356"/>
      <c r="J17" s="356"/>
      <c r="K17" s="356"/>
    </row>
    <row r="18" spans="1:12" s="1" customFormat="1" x14ac:dyDescent="0.25">
      <c r="A18" s="17"/>
      <c r="B18" s="17"/>
      <c r="C18" s="2"/>
      <c r="D18" s="2"/>
      <c r="E18" s="2"/>
      <c r="F18" s="2"/>
      <c r="G18" s="2"/>
      <c r="H18" s="2"/>
      <c r="I18" s="2"/>
      <c r="J18" s="2"/>
      <c r="K18" s="4"/>
      <c r="L18" s="2"/>
    </row>
    <row r="20" spans="1:12" s="17" customFormat="1" ht="15" customHeight="1" x14ac:dyDescent="0.25">
      <c r="A20" s="328"/>
      <c r="B20" s="328"/>
      <c r="C20" s="328"/>
      <c r="D20" s="328"/>
      <c r="E20" s="328"/>
      <c r="F20" s="328"/>
      <c r="G20" s="328"/>
      <c r="H20" s="328"/>
      <c r="I20" s="328"/>
      <c r="J20" s="328"/>
      <c r="K20" s="300"/>
      <c r="L20" s="18"/>
    </row>
    <row r="21" spans="1:12" ht="118.5" customHeight="1" x14ac:dyDescent="0.25">
      <c r="A21" s="527" t="s">
        <v>216</v>
      </c>
      <c r="B21" s="527"/>
      <c r="C21" s="527"/>
      <c r="D21" s="527"/>
      <c r="E21" s="527"/>
      <c r="F21" s="527"/>
      <c r="G21" s="527"/>
      <c r="H21" s="527"/>
      <c r="I21" s="527"/>
      <c r="J21" s="527"/>
      <c r="K21" s="527"/>
    </row>
    <row r="22" spans="1:12" ht="80.25" customHeight="1" x14ac:dyDescent="0.25">
      <c r="A22" s="357" t="s">
        <v>204</v>
      </c>
      <c r="B22" s="357"/>
      <c r="C22" s="357"/>
      <c r="D22" s="357"/>
      <c r="E22" s="357"/>
      <c r="F22" s="357"/>
      <c r="G22" s="357"/>
      <c r="H22" s="357"/>
      <c r="I22" s="357"/>
      <c r="J22" s="357"/>
      <c r="K22" s="357"/>
      <c r="L22" s="21"/>
    </row>
    <row r="23" spans="1:12" ht="30" customHeight="1" x14ac:dyDescent="0.25">
      <c r="A23" s="363"/>
      <c r="B23" s="363"/>
      <c r="C23" s="363"/>
      <c r="D23" s="363"/>
      <c r="E23" s="363"/>
      <c r="F23" s="363"/>
      <c r="G23" s="363"/>
      <c r="H23" s="363"/>
      <c r="I23" s="363"/>
      <c r="J23" s="363"/>
      <c r="K23" s="363"/>
      <c r="L23" s="21"/>
    </row>
    <row r="24" spans="1:12" ht="26.25" x14ac:dyDescent="0.25">
      <c r="A24" s="358" t="s">
        <v>2</v>
      </c>
      <c r="B24" s="358"/>
      <c r="C24" s="358"/>
      <c r="D24" s="358"/>
      <c r="E24" s="358"/>
      <c r="F24" s="358"/>
      <c r="G24" s="358"/>
      <c r="H24" s="358"/>
      <c r="I24" s="358"/>
      <c r="J24" s="358"/>
      <c r="K24" s="358"/>
      <c r="L24" s="22"/>
    </row>
    <row r="25" spans="1:12" ht="26.25" x14ac:dyDescent="0.25">
      <c r="A25" s="359" t="s">
        <v>3</v>
      </c>
      <c r="B25" s="359"/>
      <c r="C25" s="359"/>
      <c r="D25" s="359"/>
      <c r="E25" s="359"/>
      <c r="F25" s="359"/>
      <c r="G25" s="359"/>
      <c r="H25" s="359"/>
      <c r="I25" s="359"/>
      <c r="J25" s="359"/>
      <c r="K25" s="359"/>
      <c r="L25" s="23"/>
    </row>
    <row r="26" spans="1:12" ht="78" customHeight="1" x14ac:dyDescent="0.25">
      <c r="A26" s="360" t="s">
        <v>207</v>
      </c>
      <c r="B26" s="360"/>
      <c r="C26" s="360"/>
      <c r="D26" s="360"/>
      <c r="E26" s="360"/>
      <c r="F26" s="360"/>
      <c r="G26" s="360"/>
      <c r="H26" s="360"/>
      <c r="I26" s="360"/>
      <c r="J26" s="360"/>
      <c r="K26" s="360"/>
      <c r="L26" s="24"/>
    </row>
    <row r="27" spans="1:12" ht="52.5" customHeight="1" x14ac:dyDescent="0.25">
      <c r="C27" s="425" t="s">
        <v>4</v>
      </c>
      <c r="D27" s="426"/>
      <c r="E27" s="426"/>
      <c r="F27" s="426"/>
      <c r="G27" s="427"/>
      <c r="H27" s="423" t="s">
        <v>5</v>
      </c>
      <c r="I27" s="424"/>
      <c r="J27" s="223" t="s">
        <v>159</v>
      </c>
    </row>
    <row r="28" spans="1:12" ht="26.25" x14ac:dyDescent="0.35">
      <c r="C28" s="432" t="s">
        <v>6</v>
      </c>
      <c r="D28" s="433"/>
      <c r="E28" s="433"/>
      <c r="F28" s="433"/>
      <c r="G28" s="434"/>
      <c r="H28" s="25"/>
      <c r="I28" s="25"/>
      <c r="J28" s="116">
        <v>3563230</v>
      </c>
    </row>
    <row r="29" spans="1:12" ht="25.5" x14ac:dyDescent="0.35">
      <c r="C29" s="414" t="s">
        <v>7</v>
      </c>
      <c r="D29" s="415"/>
      <c r="E29" s="415"/>
      <c r="F29" s="415"/>
      <c r="G29" s="416"/>
      <c r="H29" s="437">
        <v>935000</v>
      </c>
      <c r="I29" s="438"/>
      <c r="J29" s="117"/>
    </row>
    <row r="30" spans="1:12" ht="25.5" x14ac:dyDescent="0.25">
      <c r="C30" s="414" t="s">
        <v>8</v>
      </c>
      <c r="D30" s="415"/>
      <c r="E30" s="415"/>
      <c r="F30" s="415"/>
      <c r="G30" s="416"/>
      <c r="H30" s="435">
        <v>55000</v>
      </c>
      <c r="I30" s="436"/>
      <c r="J30" s="117"/>
    </row>
    <row r="31" spans="1:12" ht="25.5" x14ac:dyDescent="0.25">
      <c r="C31" s="414" t="s">
        <v>9</v>
      </c>
      <c r="D31" s="415"/>
      <c r="E31" s="415"/>
      <c r="F31" s="415"/>
      <c r="G31" s="416"/>
      <c r="H31" s="435">
        <v>189600</v>
      </c>
      <c r="I31" s="436"/>
      <c r="J31" s="117"/>
    </row>
    <row r="32" spans="1:12" ht="25.5" x14ac:dyDescent="0.25">
      <c r="C32" s="414" t="s">
        <v>10</v>
      </c>
      <c r="D32" s="415"/>
      <c r="E32" s="415"/>
      <c r="F32" s="415"/>
      <c r="G32" s="416"/>
      <c r="H32" s="435">
        <v>44000</v>
      </c>
      <c r="I32" s="436"/>
      <c r="J32" s="117"/>
    </row>
    <row r="33" spans="3:12" ht="25.5" x14ac:dyDescent="0.35">
      <c r="C33" s="414" t="s">
        <v>11</v>
      </c>
      <c r="D33" s="415"/>
      <c r="E33" s="415"/>
      <c r="F33" s="415"/>
      <c r="G33" s="416"/>
      <c r="H33" s="430">
        <v>2339630</v>
      </c>
      <c r="I33" s="431"/>
      <c r="J33" s="117"/>
    </row>
    <row r="34" spans="3:12" ht="26.25" x14ac:dyDescent="0.35">
      <c r="C34" s="432" t="s">
        <v>12</v>
      </c>
      <c r="D34" s="433"/>
      <c r="E34" s="433"/>
      <c r="F34" s="433"/>
      <c r="G34" s="434"/>
      <c r="H34" s="27"/>
      <c r="I34" s="26"/>
      <c r="J34" s="118">
        <v>4024886.81</v>
      </c>
    </row>
    <row r="35" spans="3:12" ht="25.5" x14ac:dyDescent="0.25">
      <c r="C35" s="414" t="s">
        <v>138</v>
      </c>
      <c r="D35" s="415"/>
      <c r="E35" s="415"/>
      <c r="F35" s="415"/>
      <c r="G35" s="416"/>
      <c r="H35" s="428">
        <v>1604801.86</v>
      </c>
      <c r="I35" s="429"/>
      <c r="J35" s="117"/>
    </row>
    <row r="36" spans="3:12" ht="25.5" x14ac:dyDescent="0.25">
      <c r="C36" s="414" t="s">
        <v>13</v>
      </c>
      <c r="D36" s="415"/>
      <c r="E36" s="415"/>
      <c r="F36" s="415"/>
      <c r="G36" s="416"/>
      <c r="H36" s="417">
        <v>718479.95</v>
      </c>
      <c r="I36" s="418"/>
      <c r="J36" s="117"/>
    </row>
    <row r="37" spans="3:12" ht="48" customHeight="1" x14ac:dyDescent="0.25">
      <c r="C37" s="414" t="s">
        <v>14</v>
      </c>
      <c r="D37" s="415"/>
      <c r="E37" s="415"/>
      <c r="F37" s="415"/>
      <c r="G37" s="416"/>
      <c r="H37" s="428">
        <v>179150.05</v>
      </c>
      <c r="I37" s="429"/>
      <c r="J37" s="117"/>
    </row>
    <row r="38" spans="3:12" ht="25.5" x14ac:dyDescent="0.25">
      <c r="C38" s="414" t="s">
        <v>15</v>
      </c>
      <c r="D38" s="415"/>
      <c r="E38" s="415"/>
      <c r="F38" s="415"/>
      <c r="G38" s="416"/>
      <c r="H38" s="417">
        <v>1510272.83</v>
      </c>
      <c r="I38" s="418"/>
      <c r="J38" s="117"/>
    </row>
    <row r="39" spans="3:12" ht="26.25" x14ac:dyDescent="0.25">
      <c r="C39" s="449" t="s">
        <v>16</v>
      </c>
      <c r="D39" s="433"/>
      <c r="E39" s="433"/>
      <c r="F39" s="433"/>
      <c r="G39" s="434"/>
      <c r="H39" s="417"/>
      <c r="I39" s="418"/>
      <c r="J39" s="171">
        <v>461656.81</v>
      </c>
    </row>
    <row r="40" spans="3:12" ht="26.25" x14ac:dyDescent="0.25">
      <c r="C40" s="432" t="s">
        <v>17</v>
      </c>
      <c r="D40" s="433"/>
      <c r="E40" s="433"/>
      <c r="F40" s="433"/>
      <c r="G40" s="434"/>
      <c r="H40" s="417"/>
      <c r="I40" s="418"/>
      <c r="J40" s="118">
        <v>461656.81</v>
      </c>
    </row>
    <row r="41" spans="3:12" ht="26.25" x14ac:dyDescent="0.25">
      <c r="C41" s="432" t="s">
        <v>18</v>
      </c>
      <c r="D41" s="433"/>
      <c r="E41" s="433"/>
      <c r="F41" s="433"/>
      <c r="G41" s="434"/>
      <c r="H41" s="417">
        <v>0</v>
      </c>
      <c r="I41" s="418"/>
      <c r="J41" s="118"/>
    </row>
    <row r="42" spans="3:12" ht="26.25" x14ac:dyDescent="0.25">
      <c r="C42" s="432" t="s">
        <v>19</v>
      </c>
      <c r="D42" s="433"/>
      <c r="E42" s="433"/>
      <c r="F42" s="433"/>
      <c r="G42" s="434"/>
      <c r="H42" s="417">
        <v>12182.12</v>
      </c>
      <c r="I42" s="418"/>
      <c r="J42" s="118"/>
    </row>
    <row r="43" spans="3:12" ht="26.25" x14ac:dyDescent="0.25">
      <c r="C43" s="432" t="s">
        <v>139</v>
      </c>
      <c r="D43" s="433"/>
      <c r="E43" s="433"/>
      <c r="F43" s="433"/>
      <c r="G43" s="434"/>
      <c r="H43" s="417"/>
      <c r="I43" s="418"/>
      <c r="J43" s="118">
        <v>2011656.81</v>
      </c>
    </row>
    <row r="44" spans="3:12" ht="26.25" x14ac:dyDescent="0.25">
      <c r="C44" s="432" t="s">
        <v>20</v>
      </c>
      <c r="D44" s="433"/>
      <c r="E44" s="433"/>
      <c r="F44" s="433"/>
      <c r="G44" s="434"/>
      <c r="H44" s="417"/>
      <c r="I44" s="418"/>
      <c r="J44" s="118">
        <v>2011656.81</v>
      </c>
    </row>
    <row r="45" spans="3:12" s="17" customFormat="1" ht="26.25" x14ac:dyDescent="0.25">
      <c r="C45" s="432" t="s">
        <v>160</v>
      </c>
      <c r="D45" s="433"/>
      <c r="E45" s="433"/>
      <c r="F45" s="433"/>
      <c r="G45" s="434"/>
      <c r="H45" s="247"/>
      <c r="I45" s="248">
        <v>461656.81</v>
      </c>
      <c r="J45" s="118"/>
      <c r="K45" s="4"/>
      <c r="L45" s="2"/>
    </row>
    <row r="46" spans="3:12" ht="25.5" x14ac:dyDescent="0.25">
      <c r="C46" s="414" t="s">
        <v>161</v>
      </c>
      <c r="D46" s="415"/>
      <c r="E46" s="415"/>
      <c r="F46" s="415"/>
      <c r="G46" s="416"/>
      <c r="H46" s="428">
        <v>1550000</v>
      </c>
      <c r="I46" s="429"/>
      <c r="J46" s="172"/>
    </row>
    <row r="47" spans="3:12" ht="33" customHeight="1" x14ac:dyDescent="0.25">
      <c r="C47" s="448" t="s">
        <v>22</v>
      </c>
      <c r="D47" s="448"/>
      <c r="E47" s="448"/>
      <c r="F47" s="448"/>
      <c r="G47" s="448"/>
      <c r="H47" s="448"/>
      <c r="I47" s="448"/>
      <c r="J47" s="448"/>
    </row>
    <row r="48" spans="3:12" ht="62.45" customHeight="1" x14ac:dyDescent="0.25">
      <c r="C48" s="447" t="s">
        <v>208</v>
      </c>
      <c r="D48" s="447"/>
      <c r="E48" s="447"/>
      <c r="F48" s="447"/>
      <c r="G48" s="447"/>
      <c r="H48" s="447"/>
      <c r="I48" s="447"/>
      <c r="J48" s="447"/>
      <c r="K48" s="301"/>
    </row>
    <row r="49" spans="1:12" s="17" customFormat="1" ht="27.75" customHeight="1" thickBot="1" x14ac:dyDescent="0.3">
      <c r="C49" s="222"/>
      <c r="D49" s="222"/>
      <c r="E49" s="222"/>
      <c r="F49" s="222"/>
      <c r="G49" s="222"/>
      <c r="H49" s="222"/>
      <c r="I49" s="222"/>
      <c r="J49" s="222"/>
      <c r="K49" s="301"/>
      <c r="L49" s="2"/>
    </row>
    <row r="50" spans="1:12" s="17" customFormat="1" ht="27" customHeight="1" x14ac:dyDescent="0.35">
      <c r="C50" s="451" t="s">
        <v>213</v>
      </c>
      <c r="D50" s="452"/>
      <c r="E50" s="452"/>
      <c r="F50" s="452"/>
      <c r="G50" s="453"/>
      <c r="H50" s="454">
        <v>1604801.86</v>
      </c>
      <c r="I50" s="455"/>
      <c r="J50" s="2"/>
      <c r="K50" s="302"/>
    </row>
    <row r="51" spans="1:12" s="17" customFormat="1" ht="54" customHeight="1" x14ac:dyDescent="0.25">
      <c r="C51" s="456" t="s">
        <v>13</v>
      </c>
      <c r="D51" s="415"/>
      <c r="E51" s="415"/>
      <c r="F51" s="415"/>
      <c r="G51" s="416"/>
      <c r="H51" s="435">
        <v>718479.95</v>
      </c>
      <c r="I51" s="457"/>
      <c r="J51" s="2"/>
      <c r="K51" s="302"/>
    </row>
    <row r="52" spans="1:12" s="17" customFormat="1" ht="27.75" customHeight="1" x14ac:dyDescent="0.25">
      <c r="C52" s="456" t="s">
        <v>91</v>
      </c>
      <c r="D52" s="415"/>
      <c r="E52" s="415"/>
      <c r="F52" s="415"/>
      <c r="G52" s="416"/>
      <c r="H52" s="435">
        <v>1510272.83</v>
      </c>
      <c r="I52" s="457"/>
      <c r="J52" s="2"/>
      <c r="K52" s="302"/>
    </row>
    <row r="53" spans="1:12" s="17" customFormat="1" ht="27.75" customHeight="1" x14ac:dyDescent="0.25">
      <c r="C53" s="456" t="s">
        <v>14</v>
      </c>
      <c r="D53" s="415"/>
      <c r="E53" s="415"/>
      <c r="F53" s="415"/>
      <c r="G53" s="416"/>
      <c r="H53" s="435">
        <v>179150.05</v>
      </c>
      <c r="I53" s="457"/>
      <c r="J53" s="2"/>
      <c r="K53" s="302"/>
    </row>
    <row r="54" spans="1:12" ht="34.5" customHeight="1" thickBot="1" x14ac:dyDescent="0.4">
      <c r="C54" s="458" t="s">
        <v>162</v>
      </c>
      <c r="D54" s="459"/>
      <c r="E54" s="459"/>
      <c r="F54" s="459"/>
      <c r="G54" s="460"/>
      <c r="H54" s="461">
        <v>12182.12</v>
      </c>
      <c r="I54" s="462"/>
      <c r="J54" s="14"/>
      <c r="K54" s="302"/>
      <c r="L54"/>
    </row>
    <row r="55" spans="1:12" ht="31.5" customHeight="1" x14ac:dyDescent="0.25">
      <c r="C55" s="359" t="s">
        <v>23</v>
      </c>
      <c r="D55" s="359"/>
      <c r="E55" s="359"/>
      <c r="F55" s="359"/>
      <c r="G55" s="359"/>
      <c r="H55" s="359"/>
      <c r="I55" s="359"/>
      <c r="J55" s="359"/>
      <c r="K55" s="303"/>
      <c r="L55" s="14"/>
    </row>
    <row r="56" spans="1:12" ht="97.9" customHeight="1" x14ac:dyDescent="0.3">
      <c r="C56" s="447" t="s">
        <v>209</v>
      </c>
      <c r="D56" s="447"/>
      <c r="E56" s="447"/>
      <c r="F56" s="447"/>
      <c r="G56" s="447"/>
      <c r="H56" s="447"/>
      <c r="I56" s="447"/>
      <c r="J56" s="447"/>
      <c r="K56" s="304"/>
      <c r="L56" s="15"/>
    </row>
    <row r="57" spans="1:12" ht="15" customHeight="1" x14ac:dyDescent="0.25"/>
    <row r="58" spans="1:12" ht="15" customHeight="1" thickBot="1" x14ac:dyDescent="0.3"/>
    <row r="59" spans="1:12" ht="51.75" thickBot="1" x14ac:dyDescent="0.3">
      <c r="C59" s="295" t="s">
        <v>24</v>
      </c>
      <c r="D59" s="296" t="s">
        <v>24</v>
      </c>
      <c r="E59" s="493" t="s">
        <v>25</v>
      </c>
      <c r="F59" s="494"/>
      <c r="G59" s="494"/>
      <c r="H59" s="494"/>
      <c r="I59" s="494"/>
      <c r="J59" s="297" t="s">
        <v>163</v>
      </c>
      <c r="K59" s="305" t="s">
        <v>211</v>
      </c>
    </row>
    <row r="60" spans="1:12" ht="26.25" customHeight="1" x14ac:dyDescent="0.4">
      <c r="C60" s="129">
        <v>7</v>
      </c>
      <c r="D60" s="28"/>
      <c r="E60" s="495" t="s">
        <v>26</v>
      </c>
      <c r="F60" s="496"/>
      <c r="G60" s="496"/>
      <c r="H60" s="496"/>
      <c r="I60" s="496"/>
      <c r="J60" s="173"/>
      <c r="K60" s="255"/>
      <c r="L60" s="13"/>
    </row>
    <row r="61" spans="1:12" ht="27" thickBot="1" x14ac:dyDescent="0.45">
      <c r="C61" s="130">
        <v>71</v>
      </c>
      <c r="D61" s="29"/>
      <c r="E61" s="497" t="s">
        <v>27</v>
      </c>
      <c r="F61" s="498"/>
      <c r="G61" s="498"/>
      <c r="H61" s="498"/>
      <c r="I61" s="498"/>
      <c r="J61" s="174"/>
      <c r="K61" s="306"/>
    </row>
    <row r="62" spans="1:12" s="16" customFormat="1" ht="26.25" x14ac:dyDescent="0.4">
      <c r="A62" s="17"/>
      <c r="B62" s="17"/>
      <c r="C62" s="140">
        <v>711</v>
      </c>
      <c r="D62" s="30"/>
      <c r="E62" s="371" t="s">
        <v>28</v>
      </c>
      <c r="F62" s="372"/>
      <c r="G62" s="372"/>
      <c r="H62" s="372"/>
      <c r="I62" s="372"/>
      <c r="J62" s="175">
        <v>880000</v>
      </c>
      <c r="K62" s="249">
        <f>SUM(K63:K66)</f>
        <v>935000</v>
      </c>
      <c r="L62" s="2"/>
    </row>
    <row r="63" spans="1:12" ht="25.5" x14ac:dyDescent="0.35">
      <c r="C63" s="139"/>
      <c r="D63" s="31">
        <v>7111</v>
      </c>
      <c r="E63" s="335" t="s">
        <v>29</v>
      </c>
      <c r="F63" s="336"/>
      <c r="G63" s="336"/>
      <c r="H63" s="336"/>
      <c r="I63" s="336"/>
      <c r="J63" s="176">
        <v>210000</v>
      </c>
      <c r="K63" s="250">
        <v>250000</v>
      </c>
    </row>
    <row r="64" spans="1:12" ht="25.5" x14ac:dyDescent="0.35">
      <c r="C64" s="132"/>
      <c r="D64" s="31">
        <v>71131</v>
      </c>
      <c r="E64" s="335" t="s">
        <v>30</v>
      </c>
      <c r="F64" s="336"/>
      <c r="G64" s="336"/>
      <c r="H64" s="336"/>
      <c r="I64" s="336"/>
      <c r="J64" s="176">
        <v>400000</v>
      </c>
      <c r="K64" s="250">
        <v>400000</v>
      </c>
    </row>
    <row r="65" spans="3:12" ht="25.5" x14ac:dyDescent="0.35">
      <c r="C65" s="141"/>
      <c r="D65" s="31">
        <v>71132</v>
      </c>
      <c r="E65" s="335" t="s">
        <v>31</v>
      </c>
      <c r="F65" s="336"/>
      <c r="G65" s="336"/>
      <c r="H65" s="336"/>
      <c r="I65" s="336"/>
      <c r="J65" s="176">
        <v>60000</v>
      </c>
      <c r="K65" s="250">
        <v>75000</v>
      </c>
    </row>
    <row r="66" spans="3:12" ht="26.25" thickBot="1" x14ac:dyDescent="0.4">
      <c r="C66" s="142"/>
      <c r="D66" s="32">
        <v>71175</v>
      </c>
      <c r="E66" s="343" t="s">
        <v>32</v>
      </c>
      <c r="F66" s="344"/>
      <c r="G66" s="344"/>
      <c r="H66" s="344"/>
      <c r="I66" s="344"/>
      <c r="J66" s="177">
        <v>210000</v>
      </c>
      <c r="K66" s="250">
        <v>210000</v>
      </c>
    </row>
    <row r="67" spans="3:12" ht="26.25" x14ac:dyDescent="0.4">
      <c r="C67" s="134">
        <v>713</v>
      </c>
      <c r="D67" s="30"/>
      <c r="E67" s="371" t="s">
        <v>33</v>
      </c>
      <c r="F67" s="372"/>
      <c r="G67" s="372"/>
      <c r="H67" s="372"/>
      <c r="I67" s="372"/>
      <c r="J67" s="175">
        <v>95000</v>
      </c>
      <c r="K67" s="251">
        <f>SUM(K68:K69)</f>
        <v>55000</v>
      </c>
    </row>
    <row r="68" spans="3:12" ht="25.5" x14ac:dyDescent="0.35">
      <c r="C68" s="143"/>
      <c r="D68" s="31">
        <v>71312</v>
      </c>
      <c r="E68" s="335" t="s">
        <v>34</v>
      </c>
      <c r="F68" s="336"/>
      <c r="G68" s="336"/>
      <c r="H68" s="336"/>
      <c r="I68" s="336"/>
      <c r="J68" s="176">
        <v>45000</v>
      </c>
      <c r="K68" s="250">
        <v>45000</v>
      </c>
    </row>
    <row r="69" spans="3:12" ht="26.25" thickBot="1" x14ac:dyDescent="0.4">
      <c r="C69" s="144"/>
      <c r="D69" s="32">
        <v>71351</v>
      </c>
      <c r="E69" s="343" t="s">
        <v>35</v>
      </c>
      <c r="F69" s="344"/>
      <c r="G69" s="344"/>
      <c r="H69" s="344"/>
      <c r="I69" s="344"/>
      <c r="J69" s="177">
        <v>50000</v>
      </c>
      <c r="K69" s="250">
        <v>10000</v>
      </c>
    </row>
    <row r="70" spans="3:12" ht="26.25" x14ac:dyDescent="0.4">
      <c r="C70" s="131">
        <v>714</v>
      </c>
      <c r="D70" s="30"/>
      <c r="E70" s="371" t="s">
        <v>36</v>
      </c>
      <c r="F70" s="372"/>
      <c r="G70" s="372"/>
      <c r="H70" s="372"/>
      <c r="I70" s="372"/>
      <c r="J70" s="175">
        <v>760000</v>
      </c>
      <c r="K70" s="251">
        <f>SUM(K71:K77)</f>
        <v>189600</v>
      </c>
    </row>
    <row r="71" spans="3:12" ht="25.5" x14ac:dyDescent="0.35">
      <c r="C71" s="141"/>
      <c r="D71" s="31">
        <v>7141</v>
      </c>
      <c r="E71" s="441" t="s">
        <v>37</v>
      </c>
      <c r="F71" s="442"/>
      <c r="G71" s="442"/>
      <c r="H71" s="442"/>
      <c r="I71" s="442"/>
      <c r="J71" s="178" t="s">
        <v>164</v>
      </c>
      <c r="K71" s="250">
        <v>0</v>
      </c>
    </row>
    <row r="72" spans="3:12" ht="25.5" x14ac:dyDescent="0.35">
      <c r="C72" s="141"/>
      <c r="D72" s="31">
        <v>7142</v>
      </c>
      <c r="E72" s="441" t="s">
        <v>38</v>
      </c>
      <c r="F72" s="442"/>
      <c r="G72" s="442"/>
      <c r="H72" s="442"/>
      <c r="I72" s="442"/>
      <c r="J72" s="176">
        <v>25000</v>
      </c>
      <c r="K72" s="250">
        <v>25000</v>
      </c>
    </row>
    <row r="73" spans="3:12" ht="25.5" x14ac:dyDescent="0.25">
      <c r="C73" s="145"/>
      <c r="D73" s="33">
        <v>7146</v>
      </c>
      <c r="E73" s="464" t="s">
        <v>39</v>
      </c>
      <c r="F73" s="465"/>
      <c r="G73" s="465"/>
      <c r="H73" s="465"/>
      <c r="I73" s="465"/>
      <c r="J73" s="178">
        <v>450000</v>
      </c>
      <c r="K73" s="252">
        <v>0</v>
      </c>
    </row>
    <row r="74" spans="3:12" ht="25.5" x14ac:dyDescent="0.35">
      <c r="C74" s="132"/>
      <c r="D74" s="33">
        <v>71461</v>
      </c>
      <c r="E74" s="441" t="s">
        <v>40</v>
      </c>
      <c r="F74" s="442"/>
      <c r="G74" s="442"/>
      <c r="H74" s="442"/>
      <c r="I74" s="442"/>
      <c r="J74" s="178">
        <v>50000</v>
      </c>
      <c r="K74" s="252">
        <v>39600</v>
      </c>
    </row>
    <row r="75" spans="3:12" ht="51.75" customHeight="1" x14ac:dyDescent="0.35">
      <c r="C75" s="141"/>
      <c r="D75" s="33">
        <v>71484</v>
      </c>
      <c r="E75" s="441" t="s">
        <v>41</v>
      </c>
      <c r="F75" s="442"/>
      <c r="G75" s="442"/>
      <c r="H75" s="442"/>
      <c r="I75" s="442"/>
      <c r="J75" s="178">
        <v>105000</v>
      </c>
      <c r="K75" s="250">
        <v>45000</v>
      </c>
    </row>
    <row r="76" spans="3:12" ht="24" customHeight="1" x14ac:dyDescent="0.35">
      <c r="C76" s="145"/>
      <c r="D76" s="31">
        <v>71489</v>
      </c>
      <c r="E76" s="441" t="s">
        <v>42</v>
      </c>
      <c r="F76" s="442"/>
      <c r="G76" s="442"/>
      <c r="H76" s="442"/>
      <c r="I76" s="442"/>
      <c r="J76" s="178">
        <v>80000</v>
      </c>
      <c r="K76" s="250">
        <v>80000</v>
      </c>
    </row>
    <row r="77" spans="3:12" ht="35.25" customHeight="1" thickBot="1" x14ac:dyDescent="0.4">
      <c r="C77" s="133"/>
      <c r="D77" s="32">
        <v>7149</v>
      </c>
      <c r="E77" s="445" t="s">
        <v>165</v>
      </c>
      <c r="F77" s="446"/>
      <c r="G77" s="446"/>
      <c r="H77" s="446"/>
      <c r="I77" s="446"/>
      <c r="J77" s="179">
        <v>50000</v>
      </c>
      <c r="K77" s="250">
        <v>0</v>
      </c>
    </row>
    <row r="78" spans="3:12" ht="27" customHeight="1" x14ac:dyDescent="0.4">
      <c r="C78" s="135">
        <v>715</v>
      </c>
      <c r="D78" s="34"/>
      <c r="E78" s="371" t="s">
        <v>43</v>
      </c>
      <c r="F78" s="372"/>
      <c r="G78" s="372"/>
      <c r="H78" s="372"/>
      <c r="I78" s="372"/>
      <c r="J78" s="175">
        <v>44000</v>
      </c>
      <c r="K78" s="251">
        <f>SUM(K79:K82)</f>
        <v>44000</v>
      </c>
    </row>
    <row r="79" spans="3:12" ht="32.25" customHeight="1" x14ac:dyDescent="0.25">
      <c r="C79" s="146"/>
      <c r="D79" s="35">
        <v>7153</v>
      </c>
      <c r="E79" s="439" t="s">
        <v>44</v>
      </c>
      <c r="F79" s="440"/>
      <c r="G79" s="440"/>
      <c r="H79" s="440"/>
      <c r="I79" s="440"/>
      <c r="J79" s="178">
        <v>5000</v>
      </c>
      <c r="K79" s="252">
        <v>5000</v>
      </c>
    </row>
    <row r="80" spans="3:12" s="17" customFormat="1" ht="53.25" customHeight="1" x14ac:dyDescent="0.25">
      <c r="C80" s="146"/>
      <c r="D80" s="224">
        <v>71523</v>
      </c>
      <c r="E80" s="414" t="s">
        <v>166</v>
      </c>
      <c r="F80" s="415"/>
      <c r="G80" s="415"/>
      <c r="H80" s="415"/>
      <c r="I80" s="444"/>
      <c r="J80" s="225">
        <v>15000</v>
      </c>
      <c r="K80" s="252">
        <v>15000</v>
      </c>
      <c r="L80" s="2"/>
    </row>
    <row r="81" spans="3:12" s="17" customFormat="1" ht="47.25" customHeight="1" x14ac:dyDescent="0.25">
      <c r="C81" s="146"/>
      <c r="D81" s="224">
        <v>71525</v>
      </c>
      <c r="E81" s="439" t="s">
        <v>167</v>
      </c>
      <c r="F81" s="440"/>
      <c r="G81" s="440"/>
      <c r="H81" s="440"/>
      <c r="I81" s="443"/>
      <c r="J81" s="225">
        <v>1500</v>
      </c>
      <c r="K81" s="252">
        <v>1500</v>
      </c>
      <c r="L81" s="2"/>
    </row>
    <row r="82" spans="3:12" ht="27.75" customHeight="1" thickBot="1" x14ac:dyDescent="0.4">
      <c r="C82" s="147"/>
      <c r="D82" s="36">
        <v>71554</v>
      </c>
      <c r="E82" s="343" t="s">
        <v>45</v>
      </c>
      <c r="F82" s="344"/>
      <c r="G82" s="344"/>
      <c r="H82" s="344"/>
      <c r="I82" s="344"/>
      <c r="J82" s="177">
        <v>22500</v>
      </c>
      <c r="K82" s="253">
        <v>22500</v>
      </c>
    </row>
    <row r="83" spans="3:12" ht="27.75" customHeight="1" x14ac:dyDescent="0.4">
      <c r="C83" s="138">
        <v>73</v>
      </c>
      <c r="D83" s="34"/>
      <c r="E83" s="371" t="s">
        <v>46</v>
      </c>
      <c r="F83" s="372"/>
      <c r="G83" s="372"/>
      <c r="H83" s="372"/>
      <c r="I83" s="463"/>
      <c r="J83" s="175">
        <v>390000</v>
      </c>
      <c r="K83" s="249">
        <f>SUM(K84)</f>
        <v>461656.81</v>
      </c>
    </row>
    <row r="84" spans="3:12" ht="25.5" customHeight="1" thickBot="1" x14ac:dyDescent="0.4">
      <c r="C84" s="137">
        <v>732</v>
      </c>
      <c r="D84" s="36">
        <v>7321</v>
      </c>
      <c r="E84" s="343" t="s">
        <v>21</v>
      </c>
      <c r="F84" s="344"/>
      <c r="G84" s="344"/>
      <c r="H84" s="344"/>
      <c r="I84" s="400"/>
      <c r="J84" s="189">
        <v>390000</v>
      </c>
      <c r="K84" s="253">
        <v>461656.81</v>
      </c>
    </row>
    <row r="85" spans="3:12" ht="32.25" customHeight="1" x14ac:dyDescent="0.4">
      <c r="C85" s="135">
        <v>74</v>
      </c>
      <c r="D85" s="37">
        <v>741</v>
      </c>
      <c r="E85" s="371" t="s">
        <v>47</v>
      </c>
      <c r="F85" s="372"/>
      <c r="G85" s="372"/>
      <c r="H85" s="372"/>
      <c r="I85" s="463"/>
      <c r="J85" s="175">
        <v>2314230</v>
      </c>
      <c r="K85" s="249">
        <f>SUM(K86:K89)</f>
        <v>2339630</v>
      </c>
    </row>
    <row r="86" spans="3:12" ht="25.5" x14ac:dyDescent="0.25">
      <c r="C86" s="148"/>
      <c r="D86" s="38">
        <v>7421</v>
      </c>
      <c r="E86" s="379" t="s">
        <v>168</v>
      </c>
      <c r="F86" s="380"/>
      <c r="G86" s="380"/>
      <c r="H86" s="380"/>
      <c r="I86" s="380"/>
      <c r="J86" s="178">
        <v>200000</v>
      </c>
      <c r="K86" s="252">
        <v>580000</v>
      </c>
    </row>
    <row r="87" spans="3:12" ht="25.5" x14ac:dyDescent="0.35">
      <c r="C87" s="136"/>
      <c r="D87" s="39">
        <v>74221</v>
      </c>
      <c r="E87" s="379" t="s">
        <v>169</v>
      </c>
      <c r="F87" s="380"/>
      <c r="G87" s="380"/>
      <c r="H87" s="380"/>
      <c r="I87" s="380"/>
      <c r="J87" s="176">
        <v>200000</v>
      </c>
      <c r="K87" s="250">
        <v>0</v>
      </c>
    </row>
    <row r="88" spans="3:12" ht="25.5" x14ac:dyDescent="0.35">
      <c r="C88" s="136"/>
      <c r="D88" s="39"/>
      <c r="E88" s="379" t="s">
        <v>170</v>
      </c>
      <c r="F88" s="380"/>
      <c r="G88" s="380"/>
      <c r="H88" s="380"/>
      <c r="I88" s="450"/>
      <c r="J88" s="211">
        <v>414230</v>
      </c>
      <c r="K88" s="250">
        <v>209630</v>
      </c>
    </row>
    <row r="89" spans="3:12" ht="26.25" thickBot="1" x14ac:dyDescent="0.4">
      <c r="C89" s="147"/>
      <c r="D89" s="39">
        <v>741</v>
      </c>
      <c r="E89" s="369" t="s">
        <v>171</v>
      </c>
      <c r="F89" s="370"/>
      <c r="G89" s="370"/>
      <c r="H89" s="370"/>
      <c r="I89" s="370"/>
      <c r="J89" s="177">
        <v>1500000</v>
      </c>
      <c r="K89" s="254">
        <v>1550000</v>
      </c>
    </row>
    <row r="90" spans="3:12" ht="50.25" customHeight="1" thickBot="1" x14ac:dyDescent="0.45">
      <c r="C90" s="40">
        <v>7</v>
      </c>
      <c r="D90" s="349" t="s">
        <v>48</v>
      </c>
      <c r="E90" s="348"/>
      <c r="F90" s="348"/>
      <c r="G90" s="348"/>
      <c r="H90" s="348"/>
      <c r="I90" s="348"/>
      <c r="J90" s="180">
        <v>4483230</v>
      </c>
      <c r="K90" s="307">
        <f>SUM(K62,K67,K70,K78,K83,K85)</f>
        <v>4024886.81</v>
      </c>
    </row>
    <row r="91" spans="3:12" s="17" customFormat="1" ht="27" customHeight="1" thickBot="1" x14ac:dyDescent="0.3">
      <c r="C91" s="2"/>
      <c r="D91" s="2"/>
      <c r="E91" s="2"/>
      <c r="F91" s="2"/>
      <c r="G91" s="2"/>
      <c r="H91" s="2"/>
      <c r="I91" s="2"/>
      <c r="J91" s="2"/>
      <c r="K91" s="4"/>
      <c r="L91" s="2"/>
    </row>
    <row r="92" spans="3:12" ht="51.75" thickBot="1" x14ac:dyDescent="0.4">
      <c r="C92" s="41" t="s">
        <v>24</v>
      </c>
      <c r="D92" s="42" t="s">
        <v>24</v>
      </c>
      <c r="E92" s="381" t="s">
        <v>25</v>
      </c>
      <c r="F92" s="382"/>
      <c r="G92" s="382"/>
      <c r="H92" s="382"/>
      <c r="I92" s="382"/>
      <c r="J92" s="181" t="s">
        <v>163</v>
      </c>
      <c r="K92" s="305" t="s">
        <v>212</v>
      </c>
    </row>
    <row r="93" spans="3:12" ht="27" thickBot="1" x14ac:dyDescent="0.4">
      <c r="C93" s="43">
        <v>4</v>
      </c>
      <c r="D93" s="329" t="s">
        <v>12</v>
      </c>
      <c r="E93" s="330"/>
      <c r="F93" s="330"/>
      <c r="G93" s="330"/>
      <c r="H93" s="330"/>
      <c r="I93" s="330"/>
      <c r="J93" s="182"/>
      <c r="K93" s="293"/>
    </row>
    <row r="94" spans="3:12" ht="27" thickBot="1" x14ac:dyDescent="0.45">
      <c r="C94" s="44">
        <v>411</v>
      </c>
      <c r="D94" s="346" t="s">
        <v>49</v>
      </c>
      <c r="E94" s="340"/>
      <c r="F94" s="340"/>
      <c r="G94" s="340"/>
      <c r="H94" s="340"/>
      <c r="I94" s="340"/>
      <c r="J94" s="183">
        <v>910246</v>
      </c>
      <c r="K94" s="256">
        <f>SUM(K95:K99)</f>
        <v>869600</v>
      </c>
    </row>
    <row r="95" spans="3:12" ht="25.5" x14ac:dyDescent="0.35">
      <c r="C95" s="45"/>
      <c r="D95" s="46">
        <v>4111</v>
      </c>
      <c r="E95" s="331" t="s">
        <v>50</v>
      </c>
      <c r="F95" s="332"/>
      <c r="G95" s="332"/>
      <c r="H95" s="332"/>
      <c r="I95" s="332"/>
      <c r="J95" s="184">
        <v>527042</v>
      </c>
      <c r="K95" s="257">
        <v>499665</v>
      </c>
    </row>
    <row r="96" spans="3:12" ht="25.5" x14ac:dyDescent="0.35">
      <c r="C96" s="150"/>
      <c r="D96" s="48">
        <v>4112</v>
      </c>
      <c r="E96" s="335" t="s">
        <v>51</v>
      </c>
      <c r="F96" s="336"/>
      <c r="G96" s="336"/>
      <c r="H96" s="336"/>
      <c r="I96" s="336"/>
      <c r="J96" s="176">
        <v>79156</v>
      </c>
      <c r="K96" s="258">
        <v>78335</v>
      </c>
    </row>
    <row r="97" spans="3:11" ht="25.5" x14ac:dyDescent="0.35">
      <c r="C97" s="47"/>
      <c r="D97" s="48">
        <v>4113</v>
      </c>
      <c r="E97" s="335" t="s">
        <v>52</v>
      </c>
      <c r="F97" s="336"/>
      <c r="G97" s="336"/>
      <c r="H97" s="336"/>
      <c r="I97" s="336"/>
      <c r="J97" s="176">
        <v>199300</v>
      </c>
      <c r="K97" s="258">
        <v>190900</v>
      </c>
    </row>
    <row r="98" spans="3:11" ht="25.5" x14ac:dyDescent="0.35">
      <c r="C98" s="149"/>
      <c r="D98" s="48">
        <v>4114</v>
      </c>
      <c r="E98" s="335" t="s">
        <v>53</v>
      </c>
      <c r="F98" s="336"/>
      <c r="G98" s="336"/>
      <c r="H98" s="336"/>
      <c r="I98" s="336"/>
      <c r="J98" s="176">
        <v>93142</v>
      </c>
      <c r="K98" s="258">
        <v>89765</v>
      </c>
    </row>
    <row r="99" spans="3:11" ht="26.25" thickBot="1" x14ac:dyDescent="0.4">
      <c r="C99" s="151"/>
      <c r="D99" s="50">
        <v>4115</v>
      </c>
      <c r="E99" s="343" t="s">
        <v>32</v>
      </c>
      <c r="F99" s="344"/>
      <c r="G99" s="344"/>
      <c r="H99" s="344"/>
      <c r="I99" s="344"/>
      <c r="J99" s="177">
        <v>11606</v>
      </c>
      <c r="K99" s="259">
        <v>10935</v>
      </c>
    </row>
    <row r="100" spans="3:11" ht="27" thickBot="1" x14ac:dyDescent="0.45">
      <c r="C100" s="51">
        <v>412</v>
      </c>
      <c r="D100" s="346" t="s">
        <v>54</v>
      </c>
      <c r="E100" s="340"/>
      <c r="F100" s="340"/>
      <c r="G100" s="340"/>
      <c r="H100" s="340"/>
      <c r="I100" s="340"/>
      <c r="J100" s="185">
        <v>93000</v>
      </c>
      <c r="K100" s="260">
        <f>SUM(K101:K103)</f>
        <v>87745.86</v>
      </c>
    </row>
    <row r="101" spans="3:11" ht="25.5" x14ac:dyDescent="0.35">
      <c r="C101" s="152"/>
      <c r="D101" s="52">
        <v>4123</v>
      </c>
      <c r="E101" s="333" t="s">
        <v>201</v>
      </c>
      <c r="F101" s="334"/>
      <c r="G101" s="334"/>
      <c r="H101" s="334"/>
      <c r="I101" s="334"/>
      <c r="J101" s="184">
        <v>17000</v>
      </c>
      <c r="K101" s="257">
        <v>17000</v>
      </c>
    </row>
    <row r="102" spans="3:11" ht="25.5" x14ac:dyDescent="0.35">
      <c r="C102" s="47"/>
      <c r="D102" s="48">
        <v>4126</v>
      </c>
      <c r="E102" s="335" t="s">
        <v>56</v>
      </c>
      <c r="F102" s="336"/>
      <c r="G102" s="336"/>
      <c r="H102" s="336"/>
      <c r="I102" s="336"/>
      <c r="J102" s="176">
        <v>63000</v>
      </c>
      <c r="K102" s="258">
        <v>63000</v>
      </c>
    </row>
    <row r="103" spans="3:11" ht="26.25" thickBot="1" x14ac:dyDescent="0.4">
      <c r="C103" s="151"/>
      <c r="D103" s="50">
        <v>4127</v>
      </c>
      <c r="E103" s="343" t="s">
        <v>57</v>
      </c>
      <c r="F103" s="344"/>
      <c r="G103" s="344"/>
      <c r="H103" s="344"/>
      <c r="I103" s="344"/>
      <c r="J103" s="177">
        <v>13000</v>
      </c>
      <c r="K103" s="259">
        <v>7745.86</v>
      </c>
    </row>
    <row r="104" spans="3:11" ht="27" thickBot="1" x14ac:dyDescent="0.45">
      <c r="C104" s="51">
        <v>413</v>
      </c>
      <c r="D104" s="346" t="s">
        <v>58</v>
      </c>
      <c r="E104" s="340"/>
      <c r="F104" s="340"/>
      <c r="G104" s="340"/>
      <c r="H104" s="340"/>
      <c r="I104" s="340"/>
      <c r="J104" s="183">
        <v>80940</v>
      </c>
      <c r="K104" s="256">
        <f>SUM(K105:K108)</f>
        <v>84090</v>
      </c>
    </row>
    <row r="105" spans="3:11" ht="25.5" x14ac:dyDescent="0.35">
      <c r="C105" s="152"/>
      <c r="D105" s="46">
        <v>4131</v>
      </c>
      <c r="E105" s="333" t="s">
        <v>0</v>
      </c>
      <c r="F105" s="334"/>
      <c r="G105" s="334"/>
      <c r="H105" s="334"/>
      <c r="I105" s="334"/>
      <c r="J105" s="184">
        <v>22400</v>
      </c>
      <c r="K105" s="257">
        <v>24300</v>
      </c>
    </row>
    <row r="106" spans="3:11" ht="25.5" x14ac:dyDescent="0.35">
      <c r="C106" s="47"/>
      <c r="D106" s="46">
        <v>4133</v>
      </c>
      <c r="E106" s="335" t="s">
        <v>172</v>
      </c>
      <c r="F106" s="336"/>
      <c r="G106" s="336"/>
      <c r="H106" s="336"/>
      <c r="I106" s="345"/>
      <c r="J106" s="226">
        <v>0</v>
      </c>
      <c r="K106" s="258">
        <f>SUM(K440)</f>
        <v>0</v>
      </c>
    </row>
    <row r="107" spans="3:11" ht="25.5" x14ac:dyDescent="0.35">
      <c r="C107" s="47"/>
      <c r="D107" s="48">
        <v>4134</v>
      </c>
      <c r="E107" s="335" t="s">
        <v>59</v>
      </c>
      <c r="F107" s="336"/>
      <c r="G107" s="336"/>
      <c r="H107" s="336"/>
      <c r="I107" s="336"/>
      <c r="J107" s="176">
        <v>42000</v>
      </c>
      <c r="K107" s="258">
        <v>43500</v>
      </c>
    </row>
    <row r="108" spans="3:11" ht="26.25" thickBot="1" x14ac:dyDescent="0.4">
      <c r="C108" s="151"/>
      <c r="D108" s="50">
        <v>4135</v>
      </c>
      <c r="E108" s="343" t="s">
        <v>60</v>
      </c>
      <c r="F108" s="344"/>
      <c r="G108" s="344"/>
      <c r="H108" s="344"/>
      <c r="I108" s="344"/>
      <c r="J108" s="177">
        <v>16540</v>
      </c>
      <c r="K108" s="254">
        <v>16290</v>
      </c>
    </row>
    <row r="109" spans="3:11" ht="27" thickBot="1" x14ac:dyDescent="0.45">
      <c r="C109" s="51">
        <v>414</v>
      </c>
      <c r="D109" s="53"/>
      <c r="E109" s="340" t="s">
        <v>61</v>
      </c>
      <c r="F109" s="340"/>
      <c r="G109" s="340"/>
      <c r="H109" s="340"/>
      <c r="I109" s="340"/>
      <c r="J109" s="186">
        <v>279200</v>
      </c>
      <c r="K109" s="260">
        <f>SUM(K110:K118)</f>
        <v>338666</v>
      </c>
    </row>
    <row r="110" spans="3:11" ht="25.5" x14ac:dyDescent="0.35">
      <c r="C110" s="47"/>
      <c r="D110" s="46">
        <v>4141</v>
      </c>
      <c r="E110" s="333" t="s">
        <v>62</v>
      </c>
      <c r="F110" s="334"/>
      <c r="G110" s="334"/>
      <c r="H110" s="334"/>
      <c r="I110" s="334"/>
      <c r="J110" s="187">
        <v>10300</v>
      </c>
      <c r="K110" s="261">
        <v>5290</v>
      </c>
    </row>
    <row r="111" spans="3:11" ht="25.5" x14ac:dyDescent="0.35">
      <c r="C111" s="150"/>
      <c r="D111" s="48">
        <v>4142</v>
      </c>
      <c r="E111" s="101" t="s">
        <v>63</v>
      </c>
      <c r="F111" s="100"/>
      <c r="G111" s="100"/>
      <c r="H111" s="100"/>
      <c r="I111" s="128"/>
      <c r="J111" s="188">
        <v>13350</v>
      </c>
      <c r="K111" s="250">
        <v>19246</v>
      </c>
    </row>
    <row r="112" spans="3:11" ht="25.5" x14ac:dyDescent="0.35">
      <c r="C112" s="150"/>
      <c r="D112" s="48">
        <v>4143</v>
      </c>
      <c r="E112" s="335" t="s">
        <v>117</v>
      </c>
      <c r="F112" s="336"/>
      <c r="G112" s="336"/>
      <c r="H112" s="336"/>
      <c r="I112" s="336"/>
      <c r="J112" s="188">
        <v>20000</v>
      </c>
      <c r="K112" s="250">
        <v>20000</v>
      </c>
    </row>
    <row r="113" spans="3:12" ht="25.5" x14ac:dyDescent="0.35">
      <c r="C113" s="47"/>
      <c r="D113" s="48">
        <v>4144</v>
      </c>
      <c r="E113" s="335" t="s">
        <v>64</v>
      </c>
      <c r="F113" s="336"/>
      <c r="G113" s="336"/>
      <c r="H113" s="336"/>
      <c r="I113" s="336"/>
      <c r="J113" s="188">
        <v>5000</v>
      </c>
      <c r="K113" s="250">
        <v>5000</v>
      </c>
    </row>
    <row r="114" spans="3:12" ht="25.5" x14ac:dyDescent="0.35">
      <c r="C114" s="150"/>
      <c r="D114" s="48">
        <v>4146</v>
      </c>
      <c r="E114" s="419" t="s">
        <v>140</v>
      </c>
      <c r="F114" s="420"/>
      <c r="G114" s="420"/>
      <c r="H114" s="420"/>
      <c r="I114" s="420"/>
      <c r="J114" s="188">
        <v>15000</v>
      </c>
      <c r="K114" s="250">
        <v>2000</v>
      </c>
    </row>
    <row r="115" spans="3:12" ht="25.5" x14ac:dyDescent="0.35">
      <c r="C115" s="150"/>
      <c r="D115" s="48">
        <v>4147</v>
      </c>
      <c r="E115" s="419" t="s">
        <v>65</v>
      </c>
      <c r="F115" s="420"/>
      <c r="G115" s="420"/>
      <c r="H115" s="420"/>
      <c r="I115" s="420"/>
      <c r="J115" s="188">
        <v>5000</v>
      </c>
      <c r="K115" s="250">
        <v>6760</v>
      </c>
    </row>
    <row r="116" spans="3:12" ht="25.5" x14ac:dyDescent="0.35">
      <c r="C116" s="153"/>
      <c r="D116" s="48">
        <v>4148</v>
      </c>
      <c r="E116" s="419" t="s">
        <v>141</v>
      </c>
      <c r="F116" s="420"/>
      <c r="G116" s="420"/>
      <c r="H116" s="420"/>
      <c r="I116" s="420"/>
      <c r="J116" s="188">
        <v>4600</v>
      </c>
      <c r="K116" s="250">
        <v>1000</v>
      </c>
    </row>
    <row r="117" spans="3:12" ht="25.5" x14ac:dyDescent="0.35">
      <c r="C117" s="47"/>
      <c r="D117" s="102">
        <v>4149</v>
      </c>
      <c r="E117" s="377" t="s">
        <v>67</v>
      </c>
      <c r="F117" s="377"/>
      <c r="G117" s="377"/>
      <c r="H117" s="377"/>
      <c r="I117" s="378"/>
      <c r="J117" s="188">
        <v>155950</v>
      </c>
      <c r="K117" s="262">
        <v>239370</v>
      </c>
    </row>
    <row r="118" spans="3:12" ht="26.25" thickBot="1" x14ac:dyDescent="0.4">
      <c r="C118" s="151"/>
      <c r="D118" s="103">
        <v>41491</v>
      </c>
      <c r="E118" s="337" t="s">
        <v>156</v>
      </c>
      <c r="F118" s="338"/>
      <c r="G118" s="338"/>
      <c r="H118" s="338"/>
      <c r="I118" s="338"/>
      <c r="J118" s="189">
        <v>40000</v>
      </c>
      <c r="K118" s="254">
        <v>40000</v>
      </c>
    </row>
    <row r="119" spans="3:12" ht="27" thickBot="1" x14ac:dyDescent="0.45">
      <c r="C119" s="51">
        <v>415</v>
      </c>
      <c r="D119" s="499" t="s">
        <v>68</v>
      </c>
      <c r="E119" s="396"/>
      <c r="F119" s="396"/>
      <c r="G119" s="396"/>
      <c r="H119" s="396"/>
      <c r="I119" s="396"/>
      <c r="J119" s="190">
        <v>10200</v>
      </c>
      <c r="K119" s="263">
        <f>SUM(K120:K122)</f>
        <v>17200</v>
      </c>
    </row>
    <row r="120" spans="3:12" s="17" customFormat="1" ht="25.5" x14ac:dyDescent="0.35">
      <c r="C120" s="47"/>
      <c r="D120" s="46">
        <v>4152</v>
      </c>
      <c r="E120" s="333" t="s">
        <v>69</v>
      </c>
      <c r="F120" s="334"/>
      <c r="G120" s="334"/>
      <c r="H120" s="334"/>
      <c r="I120" s="334"/>
      <c r="J120" s="187">
        <v>3000</v>
      </c>
      <c r="K120" s="261">
        <v>5000</v>
      </c>
      <c r="L120" s="2"/>
    </row>
    <row r="121" spans="3:12" ht="25.5" x14ac:dyDescent="0.35">
      <c r="C121" s="149"/>
      <c r="D121" s="48">
        <v>41531</v>
      </c>
      <c r="E121" s="335" t="s">
        <v>70</v>
      </c>
      <c r="F121" s="336"/>
      <c r="G121" s="336"/>
      <c r="H121" s="336"/>
      <c r="I121" s="336"/>
      <c r="J121" s="188">
        <v>5700</v>
      </c>
      <c r="K121" s="250">
        <v>10700</v>
      </c>
    </row>
    <row r="122" spans="3:12" ht="26.25" thickBot="1" x14ac:dyDescent="0.4">
      <c r="C122" s="151"/>
      <c r="D122" s="50">
        <v>41532</v>
      </c>
      <c r="E122" s="343" t="s">
        <v>71</v>
      </c>
      <c r="F122" s="344"/>
      <c r="G122" s="344"/>
      <c r="H122" s="344"/>
      <c r="I122" s="344"/>
      <c r="J122" s="189">
        <v>1500</v>
      </c>
      <c r="K122" s="254">
        <v>1500</v>
      </c>
    </row>
    <row r="123" spans="3:12" ht="27" thickBot="1" x14ac:dyDescent="0.45">
      <c r="C123" s="47">
        <v>417</v>
      </c>
      <c r="D123" s="346" t="s">
        <v>142</v>
      </c>
      <c r="E123" s="340"/>
      <c r="F123" s="340"/>
      <c r="G123" s="340"/>
      <c r="H123" s="340"/>
      <c r="I123" s="340"/>
      <c r="J123" s="191">
        <v>25000</v>
      </c>
      <c r="K123" s="263">
        <f>SUM(K124)</f>
        <v>25000</v>
      </c>
    </row>
    <row r="124" spans="3:12" ht="26.25" thickBot="1" x14ac:dyDescent="0.4">
      <c r="C124" s="45"/>
      <c r="D124" s="55">
        <v>4171</v>
      </c>
      <c r="E124" s="375" t="s">
        <v>143</v>
      </c>
      <c r="F124" s="376"/>
      <c r="G124" s="376"/>
      <c r="H124" s="376"/>
      <c r="I124" s="376"/>
      <c r="J124" s="192">
        <v>25000</v>
      </c>
      <c r="K124" s="264">
        <v>25000</v>
      </c>
    </row>
    <row r="125" spans="3:12" ht="27" thickBot="1" x14ac:dyDescent="0.45">
      <c r="C125" s="74">
        <v>418</v>
      </c>
      <c r="D125" s="466" t="s">
        <v>73</v>
      </c>
      <c r="E125" s="467"/>
      <c r="F125" s="467"/>
      <c r="G125" s="467"/>
      <c r="H125" s="467"/>
      <c r="I125" s="339"/>
      <c r="J125" s="191">
        <v>30000</v>
      </c>
      <c r="K125" s="263">
        <f>SUM(K126)</f>
        <v>100000</v>
      </c>
    </row>
    <row r="126" spans="3:12" ht="26.25" thickBot="1" x14ac:dyDescent="0.4">
      <c r="C126" s="45"/>
      <c r="D126" s="98">
        <v>41811</v>
      </c>
      <c r="E126" s="390" t="s">
        <v>74</v>
      </c>
      <c r="F126" s="376"/>
      <c r="G126" s="376"/>
      <c r="H126" s="376"/>
      <c r="I126" s="376"/>
      <c r="J126" s="192">
        <v>30000</v>
      </c>
      <c r="K126" s="264">
        <v>100000</v>
      </c>
    </row>
    <row r="127" spans="3:12" s="17" customFormat="1" ht="27" thickBot="1" x14ac:dyDescent="0.45">
      <c r="C127" s="51">
        <v>419</v>
      </c>
      <c r="D127" s="346" t="s">
        <v>144</v>
      </c>
      <c r="E127" s="340"/>
      <c r="F127" s="340"/>
      <c r="G127" s="340"/>
      <c r="H127" s="340"/>
      <c r="I127" s="340"/>
      <c r="J127" s="191">
        <v>82000</v>
      </c>
      <c r="K127" s="263">
        <f>SUM(K128:K134)</f>
        <v>82500</v>
      </c>
      <c r="L127" s="2"/>
    </row>
    <row r="128" spans="3:12" s="17" customFormat="1" ht="25.5" x14ac:dyDescent="0.35">
      <c r="C128" s="45"/>
      <c r="D128" s="52">
        <v>4191</v>
      </c>
      <c r="E128" s="333" t="s">
        <v>75</v>
      </c>
      <c r="F128" s="334"/>
      <c r="G128" s="334"/>
      <c r="H128" s="334"/>
      <c r="I128" s="334"/>
      <c r="J128" s="187">
        <v>12500</v>
      </c>
      <c r="K128" s="261">
        <v>36000</v>
      </c>
      <c r="L128" s="2"/>
    </row>
    <row r="129" spans="3:12" ht="25.5" x14ac:dyDescent="0.35">
      <c r="C129" s="47"/>
      <c r="D129" s="46">
        <v>4192</v>
      </c>
      <c r="E129" s="335" t="s">
        <v>173</v>
      </c>
      <c r="F129" s="336"/>
      <c r="G129" s="336"/>
      <c r="H129" s="336"/>
      <c r="I129" s="345"/>
      <c r="J129" s="193">
        <v>30000</v>
      </c>
      <c r="K129" s="258">
        <v>12000</v>
      </c>
    </row>
    <row r="130" spans="3:12" ht="25.5" x14ac:dyDescent="0.35">
      <c r="C130" s="149"/>
      <c r="D130" s="48">
        <v>4193</v>
      </c>
      <c r="E130" s="335" t="s">
        <v>145</v>
      </c>
      <c r="F130" s="336"/>
      <c r="G130" s="336"/>
      <c r="H130" s="336"/>
      <c r="I130" s="336"/>
      <c r="J130" s="188">
        <v>20000</v>
      </c>
      <c r="K130" s="250">
        <v>15000</v>
      </c>
    </row>
    <row r="131" spans="3:12" ht="25.5" x14ac:dyDescent="0.35">
      <c r="C131" s="149"/>
      <c r="D131" s="48">
        <v>4194</v>
      </c>
      <c r="E131" s="335" t="s">
        <v>77</v>
      </c>
      <c r="F131" s="336"/>
      <c r="G131" s="336"/>
      <c r="H131" s="336"/>
      <c r="I131" s="336"/>
      <c r="J131" s="188">
        <v>4000</v>
      </c>
      <c r="K131" s="250">
        <v>4000</v>
      </c>
    </row>
    <row r="132" spans="3:12" ht="25.5" x14ac:dyDescent="0.35">
      <c r="C132" s="150"/>
      <c r="D132" s="48">
        <v>4195</v>
      </c>
      <c r="E132" s="386" t="s">
        <v>78</v>
      </c>
      <c r="F132" s="387"/>
      <c r="G132" s="387"/>
      <c r="H132" s="387"/>
      <c r="I132" s="387"/>
      <c r="J132" s="188">
        <v>5000</v>
      </c>
      <c r="K132" s="250">
        <v>5000</v>
      </c>
    </row>
    <row r="133" spans="3:12" ht="25.5" x14ac:dyDescent="0.35">
      <c r="C133" s="149"/>
      <c r="D133" s="48">
        <v>4196</v>
      </c>
      <c r="E133" s="335" t="s">
        <v>79</v>
      </c>
      <c r="F133" s="336"/>
      <c r="G133" s="336"/>
      <c r="H133" s="336"/>
      <c r="I133" s="336"/>
      <c r="J133" s="188">
        <v>5000</v>
      </c>
      <c r="K133" s="250">
        <v>5000</v>
      </c>
    </row>
    <row r="134" spans="3:12" ht="26.25" thickBot="1" x14ac:dyDescent="0.4">
      <c r="C134" s="151"/>
      <c r="D134" s="50">
        <v>4199</v>
      </c>
      <c r="E134" s="343" t="s">
        <v>80</v>
      </c>
      <c r="F134" s="344"/>
      <c r="G134" s="344"/>
      <c r="H134" s="344"/>
      <c r="I134" s="344"/>
      <c r="J134" s="189">
        <v>5500</v>
      </c>
      <c r="K134" s="254">
        <v>5500</v>
      </c>
    </row>
    <row r="135" spans="3:12" ht="27" customHeight="1" thickBot="1" x14ac:dyDescent="0.3">
      <c r="C135" s="56">
        <v>431</v>
      </c>
      <c r="D135" s="365" t="s">
        <v>81</v>
      </c>
      <c r="E135" s="366"/>
      <c r="F135" s="366"/>
      <c r="G135" s="366"/>
      <c r="H135" s="366"/>
      <c r="I135" s="366"/>
      <c r="J135" s="186">
        <v>424000</v>
      </c>
      <c r="K135" s="265">
        <f>SUM(K136:K144)</f>
        <v>523479.95</v>
      </c>
    </row>
    <row r="136" spans="3:12" ht="44.25" customHeight="1" x14ac:dyDescent="0.35">
      <c r="C136" s="152"/>
      <c r="D136" s="52">
        <v>4313</v>
      </c>
      <c r="E136" s="333" t="s">
        <v>202</v>
      </c>
      <c r="F136" s="334"/>
      <c r="G136" s="334"/>
      <c r="H136" s="334"/>
      <c r="I136" s="334"/>
      <c r="J136" s="187">
        <v>25000</v>
      </c>
      <c r="K136" s="261">
        <v>25000</v>
      </c>
    </row>
    <row r="137" spans="3:12" ht="25.5" x14ac:dyDescent="0.35">
      <c r="C137" s="47"/>
      <c r="D137" s="46">
        <v>43131</v>
      </c>
      <c r="E137" s="388" t="s">
        <v>174</v>
      </c>
      <c r="F137" s="389"/>
      <c r="G137" s="389"/>
      <c r="H137" s="389"/>
      <c r="I137" s="389"/>
      <c r="J137" s="193">
        <v>100000</v>
      </c>
      <c r="K137" s="258">
        <v>100000</v>
      </c>
    </row>
    <row r="138" spans="3:12" s="17" customFormat="1" ht="25.5" x14ac:dyDescent="0.35">
      <c r="C138" s="149"/>
      <c r="D138" s="48">
        <v>4314</v>
      </c>
      <c r="E138" s="335" t="s">
        <v>82</v>
      </c>
      <c r="F138" s="336"/>
      <c r="G138" s="336"/>
      <c r="H138" s="336"/>
      <c r="I138" s="336"/>
      <c r="J138" s="188">
        <v>12600</v>
      </c>
      <c r="K138" s="262">
        <v>12600</v>
      </c>
      <c r="L138" s="2"/>
    </row>
    <row r="139" spans="3:12" ht="25.5" x14ac:dyDescent="0.35">
      <c r="C139" s="150"/>
      <c r="D139" s="48">
        <v>43141</v>
      </c>
      <c r="E139" s="335" t="s">
        <v>83</v>
      </c>
      <c r="F139" s="336"/>
      <c r="G139" s="336"/>
      <c r="H139" s="336"/>
      <c r="I139" s="336"/>
      <c r="J139" s="188">
        <v>8400</v>
      </c>
      <c r="K139" s="250">
        <v>8400</v>
      </c>
    </row>
    <row r="140" spans="3:12" ht="25.5" x14ac:dyDescent="0.35">
      <c r="C140" s="150"/>
      <c r="D140" s="48">
        <v>4315</v>
      </c>
      <c r="E140" s="57" t="s">
        <v>84</v>
      </c>
      <c r="F140" s="58"/>
      <c r="G140" s="58"/>
      <c r="H140" s="58"/>
      <c r="I140" s="58"/>
      <c r="J140" s="176">
        <v>57000</v>
      </c>
      <c r="K140" s="258">
        <v>74349.95</v>
      </c>
    </row>
    <row r="141" spans="3:12" ht="25.5" x14ac:dyDescent="0.35">
      <c r="C141" s="150"/>
      <c r="D141" s="48">
        <v>4316</v>
      </c>
      <c r="E141" s="335" t="s">
        <v>85</v>
      </c>
      <c r="F141" s="336"/>
      <c r="G141" s="336"/>
      <c r="H141" s="336"/>
      <c r="I141" s="336"/>
      <c r="J141" s="194">
        <v>72000</v>
      </c>
      <c r="K141" s="266">
        <v>167000</v>
      </c>
    </row>
    <row r="142" spans="3:12" ht="25.5" x14ac:dyDescent="0.35">
      <c r="C142" s="150"/>
      <c r="D142" s="48">
        <v>4318</v>
      </c>
      <c r="E142" s="335" t="s">
        <v>86</v>
      </c>
      <c r="F142" s="336"/>
      <c r="G142" s="336"/>
      <c r="H142" s="336"/>
      <c r="I142" s="336"/>
      <c r="J142" s="194">
        <v>11000</v>
      </c>
      <c r="K142" s="266">
        <v>11000</v>
      </c>
    </row>
    <row r="143" spans="3:12" ht="25.5" x14ac:dyDescent="0.35">
      <c r="C143" s="47"/>
      <c r="D143" s="48">
        <v>43181</v>
      </c>
      <c r="E143" s="335" t="s">
        <v>87</v>
      </c>
      <c r="F143" s="336"/>
      <c r="G143" s="336"/>
      <c r="H143" s="336"/>
      <c r="I143" s="336"/>
      <c r="J143" s="194">
        <v>120000</v>
      </c>
      <c r="K143" s="258">
        <v>88130</v>
      </c>
    </row>
    <row r="144" spans="3:12" ht="26.25" thickBot="1" x14ac:dyDescent="0.4">
      <c r="C144" s="151"/>
      <c r="D144" s="48">
        <v>4319</v>
      </c>
      <c r="E144" s="343" t="s">
        <v>88</v>
      </c>
      <c r="F144" s="344"/>
      <c r="G144" s="344"/>
      <c r="H144" s="344"/>
      <c r="I144" s="344"/>
      <c r="J144" s="195">
        <v>18000</v>
      </c>
      <c r="K144" s="267">
        <v>37000</v>
      </c>
    </row>
    <row r="145" spans="3:12" ht="27" thickBot="1" x14ac:dyDescent="0.45">
      <c r="C145" s="51">
        <v>432</v>
      </c>
      <c r="D145" s="346" t="s">
        <v>89</v>
      </c>
      <c r="E145" s="340"/>
      <c r="F145" s="340"/>
      <c r="G145" s="340"/>
      <c r="H145" s="340"/>
      <c r="I145" s="340"/>
      <c r="J145" s="191">
        <v>175000</v>
      </c>
      <c r="K145" s="263">
        <f>SUM(K146,K147)</f>
        <v>195000</v>
      </c>
    </row>
    <row r="146" spans="3:12" s="17" customFormat="1" ht="26.25" thickBot="1" x14ac:dyDescent="0.4">
      <c r="C146" s="44"/>
      <c r="D146" s="59">
        <v>4325</v>
      </c>
      <c r="E146" s="333" t="s">
        <v>176</v>
      </c>
      <c r="F146" s="334"/>
      <c r="G146" s="334"/>
      <c r="H146" s="334"/>
      <c r="I146" s="334"/>
      <c r="J146" s="187">
        <v>75000</v>
      </c>
      <c r="K146" s="261">
        <v>75000</v>
      </c>
      <c r="L146" s="2"/>
    </row>
    <row r="147" spans="3:12" s="17" customFormat="1" ht="26.25" thickBot="1" x14ac:dyDescent="0.4">
      <c r="C147" s="44"/>
      <c r="D147" s="59">
        <v>4326</v>
      </c>
      <c r="E147" s="333" t="s">
        <v>90</v>
      </c>
      <c r="F147" s="334"/>
      <c r="G147" s="334"/>
      <c r="H147" s="334"/>
      <c r="I147" s="334"/>
      <c r="J147" s="187">
        <v>100000</v>
      </c>
      <c r="K147" s="254">
        <v>120000</v>
      </c>
      <c r="L147" s="2"/>
    </row>
    <row r="148" spans="3:12" ht="27" thickBot="1" x14ac:dyDescent="0.45">
      <c r="C148" s="51">
        <v>441</v>
      </c>
      <c r="D148" s="346" t="s">
        <v>91</v>
      </c>
      <c r="E148" s="340"/>
      <c r="F148" s="340"/>
      <c r="G148" s="340"/>
      <c r="H148" s="340"/>
      <c r="I148" s="340"/>
      <c r="J148" s="191">
        <v>2276644</v>
      </c>
      <c r="K148" s="260">
        <f>SUM(K149:K154)</f>
        <v>1510272.83</v>
      </c>
    </row>
    <row r="149" spans="3:12" ht="25.5" x14ac:dyDescent="0.35">
      <c r="C149" s="152"/>
      <c r="D149" s="52">
        <v>4412</v>
      </c>
      <c r="E149" s="333" t="s">
        <v>92</v>
      </c>
      <c r="F149" s="334"/>
      <c r="G149" s="334"/>
      <c r="H149" s="334"/>
      <c r="I149" s="334"/>
      <c r="J149" s="187">
        <v>1545114</v>
      </c>
      <c r="K149" s="257">
        <v>987760</v>
      </c>
    </row>
    <row r="150" spans="3:12" ht="25.5" x14ac:dyDescent="0.35">
      <c r="C150" s="47"/>
      <c r="D150" s="46">
        <v>4413</v>
      </c>
      <c r="E150" s="335" t="s">
        <v>175</v>
      </c>
      <c r="F150" s="336"/>
      <c r="G150" s="336"/>
      <c r="H150" s="336"/>
      <c r="I150" s="345"/>
      <c r="J150" s="193">
        <v>140000</v>
      </c>
      <c r="K150" s="250">
        <v>0</v>
      </c>
    </row>
    <row r="151" spans="3:12" s="17" customFormat="1" ht="25.5" x14ac:dyDescent="0.35">
      <c r="C151" s="47"/>
      <c r="D151" s="48">
        <v>4415</v>
      </c>
      <c r="E151" s="335" t="s">
        <v>93</v>
      </c>
      <c r="F151" s="336"/>
      <c r="G151" s="336"/>
      <c r="H151" s="336"/>
      <c r="I151" s="336"/>
      <c r="J151" s="188">
        <v>10300</v>
      </c>
      <c r="K151" s="258">
        <v>10300</v>
      </c>
      <c r="L151" s="2"/>
    </row>
    <row r="152" spans="3:12" ht="25.5" x14ac:dyDescent="0.35">
      <c r="C152" s="149"/>
      <c r="D152" s="102">
        <v>4416</v>
      </c>
      <c r="E152" s="341" t="s">
        <v>157</v>
      </c>
      <c r="F152" s="342"/>
      <c r="G152" s="342"/>
      <c r="H152" s="342"/>
      <c r="I152" s="342"/>
      <c r="J152" s="196">
        <v>167000</v>
      </c>
      <c r="K152" s="250">
        <v>167000</v>
      </c>
    </row>
    <row r="153" spans="3:12" s="17" customFormat="1" ht="25.5" x14ac:dyDescent="0.35">
      <c r="C153" s="149"/>
      <c r="D153" s="270">
        <v>4417</v>
      </c>
      <c r="E153" s="335" t="s">
        <v>205</v>
      </c>
      <c r="F153" s="336"/>
      <c r="G153" s="336"/>
      <c r="H153" s="336"/>
      <c r="I153" s="345"/>
      <c r="J153" s="196">
        <v>0</v>
      </c>
      <c r="K153" s="250">
        <v>135582.82999999999</v>
      </c>
      <c r="L153" s="2"/>
    </row>
    <row r="154" spans="3:12" s="17" customFormat="1" ht="26.25" thickBot="1" x14ac:dyDescent="0.4">
      <c r="C154" s="151"/>
      <c r="D154" s="105">
        <v>4419</v>
      </c>
      <c r="E154" s="383" t="s">
        <v>94</v>
      </c>
      <c r="F154" s="383"/>
      <c r="G154" s="383"/>
      <c r="H154" s="383"/>
      <c r="I154" s="384"/>
      <c r="J154" s="177">
        <v>414230</v>
      </c>
      <c r="K154" s="259">
        <v>209630</v>
      </c>
      <c r="L154" s="2"/>
    </row>
    <row r="155" spans="3:12" ht="27" thickBot="1" x14ac:dyDescent="0.45">
      <c r="C155" s="51">
        <v>463</v>
      </c>
      <c r="D155" s="60"/>
      <c r="E155" s="385" t="s">
        <v>95</v>
      </c>
      <c r="F155" s="385"/>
      <c r="G155" s="385"/>
      <c r="H155" s="385"/>
      <c r="I155" s="385"/>
      <c r="J155" s="197">
        <v>12000</v>
      </c>
      <c r="K155" s="260">
        <f>SUM(K156)</f>
        <v>12182.12</v>
      </c>
    </row>
    <row r="156" spans="3:12" ht="26.25" thickBot="1" x14ac:dyDescent="0.4">
      <c r="C156" s="49"/>
      <c r="D156" s="61">
        <v>4630</v>
      </c>
      <c r="E156" s="421" t="s">
        <v>95</v>
      </c>
      <c r="F156" s="422"/>
      <c r="G156" s="422"/>
      <c r="H156" s="422"/>
      <c r="I156" s="422"/>
      <c r="J156" s="198">
        <v>12000</v>
      </c>
      <c r="K156" s="268">
        <v>12182.12</v>
      </c>
    </row>
    <row r="157" spans="3:12" ht="27" thickBot="1" x14ac:dyDescent="0.45">
      <c r="C157" s="45">
        <v>47</v>
      </c>
      <c r="D157" s="408" t="s">
        <v>14</v>
      </c>
      <c r="E157" s="385"/>
      <c r="F157" s="385"/>
      <c r="G157" s="385"/>
      <c r="H157" s="385"/>
      <c r="I157" s="385"/>
      <c r="J157" s="197">
        <v>85000</v>
      </c>
      <c r="K157" s="260">
        <f>SUM(K158:K159)</f>
        <v>179150.05</v>
      </c>
    </row>
    <row r="158" spans="3:12" ht="25.5" x14ac:dyDescent="0.35">
      <c r="C158" s="45"/>
      <c r="D158" s="62">
        <v>4710</v>
      </c>
      <c r="E158" s="373" t="s">
        <v>146</v>
      </c>
      <c r="F158" s="374"/>
      <c r="G158" s="374"/>
      <c r="H158" s="374"/>
      <c r="I158" s="374"/>
      <c r="J158" s="184">
        <v>80000</v>
      </c>
      <c r="K158" s="257">
        <v>89650.05</v>
      </c>
    </row>
    <row r="159" spans="3:12" ht="26.25" thickBot="1" x14ac:dyDescent="0.4">
      <c r="C159" s="151"/>
      <c r="D159" s="63">
        <v>4720</v>
      </c>
      <c r="E159" s="337" t="s">
        <v>97</v>
      </c>
      <c r="F159" s="338"/>
      <c r="G159" s="338"/>
      <c r="H159" s="338"/>
      <c r="I159" s="338"/>
      <c r="J159" s="177">
        <v>5000</v>
      </c>
      <c r="K159" s="259">
        <v>89500</v>
      </c>
    </row>
    <row r="160" spans="3:12" ht="27" thickBot="1" x14ac:dyDescent="0.45">
      <c r="C160" s="64">
        <v>4</v>
      </c>
      <c r="D160" s="347" t="s">
        <v>98</v>
      </c>
      <c r="E160" s="348"/>
      <c r="F160" s="348"/>
      <c r="G160" s="348"/>
      <c r="H160" s="348"/>
      <c r="I160" s="348"/>
      <c r="J160" s="199">
        <v>4483230</v>
      </c>
      <c r="K160" s="269">
        <f>SUM(K94,K100,K104,K109,K119,K123,K125,K127,K135,K145,K148,K155,K157)</f>
        <v>4024886.81</v>
      </c>
    </row>
    <row r="161" spans="3:12" ht="36" customHeight="1" x14ac:dyDescent="0.25">
      <c r="C161" s="503" t="s">
        <v>214</v>
      </c>
      <c r="D161" s="503"/>
      <c r="E161" s="503"/>
      <c r="F161" s="503"/>
      <c r="G161" s="503"/>
      <c r="H161" s="503"/>
      <c r="I161" s="503"/>
      <c r="J161" s="503"/>
      <c r="K161" s="308"/>
    </row>
    <row r="162" spans="3:12" ht="95.25" customHeight="1" thickBot="1" x14ac:dyDescent="0.3">
      <c r="C162" s="504" t="s">
        <v>210</v>
      </c>
      <c r="D162" s="504"/>
      <c r="E162" s="504"/>
      <c r="F162" s="504"/>
      <c r="G162" s="504"/>
      <c r="H162" s="504"/>
      <c r="I162" s="504"/>
      <c r="J162" s="504"/>
      <c r="K162" s="308"/>
    </row>
    <row r="163" spans="3:12" ht="52.5" customHeight="1" thickBot="1" x14ac:dyDescent="0.4">
      <c r="C163" s="41" t="s">
        <v>24</v>
      </c>
      <c r="D163" s="65" t="s">
        <v>24</v>
      </c>
      <c r="E163" s="394" t="s">
        <v>25</v>
      </c>
      <c r="F163" s="395"/>
      <c r="G163" s="395"/>
      <c r="H163" s="395"/>
      <c r="I163" s="395"/>
      <c r="J163" s="200" t="s">
        <v>163</v>
      </c>
      <c r="K163" s="305" t="s">
        <v>212</v>
      </c>
    </row>
    <row r="164" spans="3:12" ht="27.75" customHeight="1" thickBot="1" x14ac:dyDescent="0.4">
      <c r="C164" s="66"/>
      <c r="D164" s="367" t="s">
        <v>100</v>
      </c>
      <c r="E164" s="368"/>
      <c r="F164" s="368"/>
      <c r="G164" s="368"/>
      <c r="H164" s="368"/>
      <c r="I164" s="368"/>
      <c r="J164" s="201"/>
      <c r="K164" s="294"/>
    </row>
    <row r="165" spans="3:12" ht="34.5" customHeight="1" thickBot="1" x14ac:dyDescent="0.45">
      <c r="C165" s="67">
        <v>411</v>
      </c>
      <c r="D165" s="500" t="s">
        <v>49</v>
      </c>
      <c r="E165" s="488"/>
      <c r="F165" s="488"/>
      <c r="G165" s="488"/>
      <c r="H165" s="488"/>
      <c r="I165" s="488"/>
      <c r="J165" s="191">
        <v>224900</v>
      </c>
      <c r="K165" s="272">
        <f>SUM(K166:K170)</f>
        <v>260100</v>
      </c>
      <c r="L165" s="4"/>
    </row>
    <row r="166" spans="3:12" ht="23.25" customHeight="1" x14ac:dyDescent="0.35">
      <c r="C166" s="68"/>
      <c r="D166" s="69">
        <v>4111</v>
      </c>
      <c r="E166" s="333" t="s">
        <v>50</v>
      </c>
      <c r="F166" s="334"/>
      <c r="G166" s="334"/>
      <c r="H166" s="334"/>
      <c r="I166" s="334"/>
      <c r="J166" s="187">
        <v>129000</v>
      </c>
      <c r="K166" s="273">
        <v>149500</v>
      </c>
    </row>
    <row r="167" spans="3:12" ht="25.5" x14ac:dyDescent="0.35">
      <c r="C167" s="155"/>
      <c r="D167" s="70">
        <v>4112</v>
      </c>
      <c r="E167" s="335" t="s">
        <v>51</v>
      </c>
      <c r="F167" s="336"/>
      <c r="G167" s="336"/>
      <c r="H167" s="336"/>
      <c r="I167" s="336"/>
      <c r="J167" s="188">
        <v>18650</v>
      </c>
      <c r="K167" s="274">
        <v>23600</v>
      </c>
    </row>
    <row r="168" spans="3:12" ht="25.5" x14ac:dyDescent="0.35">
      <c r="C168" s="68"/>
      <c r="D168" s="70">
        <v>4113</v>
      </c>
      <c r="E168" s="335" t="s">
        <v>52</v>
      </c>
      <c r="F168" s="336"/>
      <c r="G168" s="336"/>
      <c r="H168" s="336"/>
      <c r="I168" s="336"/>
      <c r="J168" s="188">
        <v>50500</v>
      </c>
      <c r="K168" s="274">
        <v>56500</v>
      </c>
    </row>
    <row r="169" spans="3:12" ht="25.5" x14ac:dyDescent="0.35">
      <c r="C169" s="154"/>
      <c r="D169" s="70">
        <v>4114</v>
      </c>
      <c r="E169" s="335" t="s">
        <v>53</v>
      </c>
      <c r="F169" s="336"/>
      <c r="G169" s="336"/>
      <c r="H169" s="336"/>
      <c r="I169" s="336"/>
      <c r="J169" s="188">
        <v>23950</v>
      </c>
      <c r="K169" s="274">
        <v>27000</v>
      </c>
    </row>
    <row r="170" spans="3:12" ht="26.25" thickBot="1" x14ac:dyDescent="0.4">
      <c r="C170" s="156"/>
      <c r="D170" s="72">
        <v>4115</v>
      </c>
      <c r="E170" s="343" t="s">
        <v>32</v>
      </c>
      <c r="F170" s="344"/>
      <c r="G170" s="344"/>
      <c r="H170" s="344"/>
      <c r="I170" s="344"/>
      <c r="J170" s="189">
        <v>2800</v>
      </c>
      <c r="K170" s="275">
        <v>3500</v>
      </c>
    </row>
    <row r="171" spans="3:12" ht="27" thickBot="1" x14ac:dyDescent="0.45">
      <c r="C171" s="44">
        <v>412</v>
      </c>
      <c r="D171" s="339" t="s">
        <v>54</v>
      </c>
      <c r="E171" s="340"/>
      <c r="F171" s="340"/>
      <c r="G171" s="340"/>
      <c r="H171" s="340"/>
      <c r="I171" s="340"/>
      <c r="J171" s="191">
        <v>1600</v>
      </c>
      <c r="K171" s="272">
        <f>SUM(K172:K173)</f>
        <v>3600</v>
      </c>
    </row>
    <row r="172" spans="3:12" ht="25.5" x14ac:dyDescent="0.35">
      <c r="C172" s="157"/>
      <c r="D172" s="69">
        <v>4123</v>
      </c>
      <c r="E172" s="333" t="s">
        <v>55</v>
      </c>
      <c r="F172" s="334"/>
      <c r="G172" s="334"/>
      <c r="H172" s="334"/>
      <c r="I172" s="334"/>
      <c r="J172" s="187">
        <v>0</v>
      </c>
      <c r="K172" s="309">
        <v>0</v>
      </c>
    </row>
    <row r="173" spans="3:12" ht="26.25" thickBot="1" x14ac:dyDescent="0.4">
      <c r="C173" s="68"/>
      <c r="D173" s="73">
        <v>4127</v>
      </c>
      <c r="E173" s="343" t="s">
        <v>101</v>
      </c>
      <c r="F173" s="344"/>
      <c r="G173" s="344"/>
      <c r="H173" s="344"/>
      <c r="I173" s="344"/>
      <c r="J173" s="189">
        <v>1600</v>
      </c>
      <c r="K173" s="310">
        <v>3600</v>
      </c>
    </row>
    <row r="174" spans="3:12" ht="27" thickBot="1" x14ac:dyDescent="0.45">
      <c r="C174" s="44">
        <v>413</v>
      </c>
      <c r="D174" s="339" t="s">
        <v>102</v>
      </c>
      <c r="E174" s="340"/>
      <c r="F174" s="340"/>
      <c r="G174" s="340"/>
      <c r="H174" s="340"/>
      <c r="I174" s="340"/>
      <c r="J174" s="191">
        <f>SUM(J175)</f>
        <v>7000</v>
      </c>
      <c r="K174" s="311">
        <f>SUM(K175)</f>
        <v>16290</v>
      </c>
    </row>
    <row r="175" spans="3:12" ht="26.25" thickBot="1" x14ac:dyDescent="0.4">
      <c r="C175" s="71"/>
      <c r="D175" s="72">
        <v>4135</v>
      </c>
      <c r="E175" s="390" t="s">
        <v>103</v>
      </c>
      <c r="F175" s="376"/>
      <c r="G175" s="376"/>
      <c r="H175" s="376"/>
      <c r="I175" s="376"/>
      <c r="J175" s="192">
        <v>7000</v>
      </c>
      <c r="K175" s="312">
        <v>16290</v>
      </c>
    </row>
    <row r="176" spans="3:12" ht="27" thickBot="1" x14ac:dyDescent="0.45">
      <c r="C176" s="44">
        <v>414</v>
      </c>
      <c r="D176" s="339" t="s">
        <v>61</v>
      </c>
      <c r="E176" s="340"/>
      <c r="F176" s="340"/>
      <c r="G176" s="340"/>
      <c r="H176" s="340"/>
      <c r="I176" s="340"/>
      <c r="J176" s="191">
        <v>53100</v>
      </c>
      <c r="K176" s="311">
        <f>SUM(K177:K180)</f>
        <v>76830</v>
      </c>
    </row>
    <row r="177" spans="3:12" ht="25.5" x14ac:dyDescent="0.35">
      <c r="C177" s="68"/>
      <c r="D177" s="69">
        <v>4141</v>
      </c>
      <c r="E177" s="333" t="s">
        <v>62</v>
      </c>
      <c r="F177" s="334"/>
      <c r="G177" s="334"/>
      <c r="H177" s="334"/>
      <c r="I177" s="334"/>
      <c r="J177" s="187">
        <v>5000</v>
      </c>
      <c r="K177" s="309">
        <v>3560</v>
      </c>
    </row>
    <row r="178" spans="3:12" ht="25.5" x14ac:dyDescent="0.35">
      <c r="C178" s="155"/>
      <c r="D178" s="70">
        <v>4142</v>
      </c>
      <c r="E178" s="335" t="s">
        <v>63</v>
      </c>
      <c r="F178" s="336"/>
      <c r="G178" s="336"/>
      <c r="H178" s="336"/>
      <c r="I178" s="336"/>
      <c r="J178" s="188">
        <v>8000</v>
      </c>
      <c r="K178" s="313">
        <v>17000</v>
      </c>
    </row>
    <row r="179" spans="3:12" ht="25.5" x14ac:dyDescent="0.35">
      <c r="C179" s="68"/>
      <c r="D179" s="70">
        <v>4148</v>
      </c>
      <c r="E179" s="335" t="s">
        <v>66</v>
      </c>
      <c r="F179" s="336"/>
      <c r="G179" s="336"/>
      <c r="H179" s="336"/>
      <c r="I179" s="336"/>
      <c r="J179" s="188">
        <v>3100</v>
      </c>
      <c r="K179" s="313">
        <v>0</v>
      </c>
    </row>
    <row r="180" spans="3:12" ht="26.25" thickBot="1" x14ac:dyDescent="0.4">
      <c r="C180" s="156"/>
      <c r="D180" s="106">
        <v>4149</v>
      </c>
      <c r="E180" s="377" t="s">
        <v>67</v>
      </c>
      <c r="F180" s="377"/>
      <c r="G180" s="377"/>
      <c r="H180" s="377"/>
      <c r="I180" s="378"/>
      <c r="J180" s="189">
        <v>37000</v>
      </c>
      <c r="K180" s="310">
        <v>56270</v>
      </c>
    </row>
    <row r="181" spans="3:12" ht="27" thickBot="1" x14ac:dyDescent="0.45">
      <c r="C181" s="44">
        <v>415</v>
      </c>
      <c r="D181" s="339" t="s">
        <v>147</v>
      </c>
      <c r="E181" s="340"/>
      <c r="F181" s="340"/>
      <c r="G181" s="340"/>
      <c r="H181" s="340"/>
      <c r="I181" s="340"/>
      <c r="J181" s="191">
        <f>SUM(J182:J184)</f>
        <v>10200</v>
      </c>
      <c r="K181" s="311">
        <f>SUM(K182:K184)</f>
        <v>17200</v>
      </c>
    </row>
    <row r="182" spans="3:12" s="17" customFormat="1" ht="25.5" x14ac:dyDescent="0.35">
      <c r="C182" s="159"/>
      <c r="D182" s="158">
        <v>4152</v>
      </c>
      <c r="E182" s="508" t="s">
        <v>148</v>
      </c>
      <c r="F182" s="509"/>
      <c r="G182" s="509"/>
      <c r="H182" s="509"/>
      <c r="I182" s="509"/>
      <c r="J182" s="202">
        <v>3000</v>
      </c>
      <c r="K182" s="309">
        <v>5000</v>
      </c>
      <c r="L182" s="2"/>
    </row>
    <row r="183" spans="3:12" ht="25.5" x14ac:dyDescent="0.35">
      <c r="C183" s="68"/>
      <c r="D183" s="108">
        <v>41531</v>
      </c>
      <c r="E183" s="439" t="s">
        <v>149</v>
      </c>
      <c r="F183" s="440"/>
      <c r="G183" s="440"/>
      <c r="H183" s="440"/>
      <c r="I183" s="440"/>
      <c r="J183" s="203">
        <v>5700</v>
      </c>
      <c r="K183" s="313">
        <v>10700</v>
      </c>
    </row>
    <row r="184" spans="3:12" ht="51.75" customHeight="1" thickBot="1" x14ac:dyDescent="0.4">
      <c r="C184" s="156"/>
      <c r="D184" s="109">
        <v>41532</v>
      </c>
      <c r="E184" s="506" t="s">
        <v>150</v>
      </c>
      <c r="F184" s="507"/>
      <c r="G184" s="507"/>
      <c r="H184" s="507"/>
      <c r="I184" s="507"/>
      <c r="J184" s="204">
        <v>1500</v>
      </c>
      <c r="K184" s="310">
        <v>1500</v>
      </c>
    </row>
    <row r="185" spans="3:12" ht="30" customHeight="1" thickBot="1" x14ac:dyDescent="0.45">
      <c r="C185" s="68">
        <v>419</v>
      </c>
      <c r="D185" s="339" t="s">
        <v>144</v>
      </c>
      <c r="E185" s="340"/>
      <c r="F185" s="340"/>
      <c r="G185" s="340"/>
      <c r="H185" s="340"/>
      <c r="I185" s="340"/>
      <c r="J185" s="191">
        <v>2500</v>
      </c>
      <c r="K185" s="311">
        <f>SUM(K186)</f>
        <v>27000</v>
      </c>
    </row>
    <row r="186" spans="3:12" ht="28.5" customHeight="1" thickBot="1" x14ac:dyDescent="0.4">
      <c r="C186" s="74"/>
      <c r="D186" s="75">
        <v>4191</v>
      </c>
      <c r="E186" s="390" t="s">
        <v>75</v>
      </c>
      <c r="F186" s="376"/>
      <c r="G186" s="376"/>
      <c r="H186" s="376"/>
      <c r="I186" s="376"/>
      <c r="J186" s="192">
        <v>2500</v>
      </c>
      <c r="K186" s="312">
        <v>27000</v>
      </c>
    </row>
    <row r="187" spans="3:12" ht="27" thickBot="1" x14ac:dyDescent="0.45">
      <c r="C187" s="44">
        <v>431</v>
      </c>
      <c r="D187" s="401" t="s">
        <v>106</v>
      </c>
      <c r="E187" s="402"/>
      <c r="F187" s="402"/>
      <c r="G187" s="402"/>
      <c r="H187" s="402"/>
      <c r="I187" s="402"/>
      <c r="J187" s="186">
        <v>16000</v>
      </c>
      <c r="K187" s="314">
        <f>SUM(K188:K189)</f>
        <v>16000</v>
      </c>
    </row>
    <row r="188" spans="3:12" ht="25.5" x14ac:dyDescent="0.35">
      <c r="C188" s="68"/>
      <c r="D188" s="69">
        <v>4318</v>
      </c>
      <c r="E188" s="335" t="s">
        <v>86</v>
      </c>
      <c r="F188" s="336"/>
      <c r="G188" s="336"/>
      <c r="H188" s="336"/>
      <c r="I188" s="336"/>
      <c r="J188" s="188">
        <v>11000</v>
      </c>
      <c r="K188" s="309">
        <v>11000</v>
      </c>
    </row>
    <row r="189" spans="3:12" ht="28.5" customHeight="1" thickBot="1" x14ac:dyDescent="0.4">
      <c r="C189" s="154"/>
      <c r="D189" s="76">
        <v>43181</v>
      </c>
      <c r="E189" s="335" t="s">
        <v>107</v>
      </c>
      <c r="F189" s="336"/>
      <c r="G189" s="336"/>
      <c r="H189" s="336"/>
      <c r="I189" s="336"/>
      <c r="J189" s="189">
        <v>5000</v>
      </c>
      <c r="K189" s="310">
        <v>5000</v>
      </c>
    </row>
    <row r="190" spans="3:12" ht="27" thickBot="1" x14ac:dyDescent="0.45">
      <c r="C190" s="227">
        <v>4</v>
      </c>
      <c r="D190" s="510" t="s">
        <v>98</v>
      </c>
      <c r="E190" s="510"/>
      <c r="F190" s="510"/>
      <c r="G190" s="510"/>
      <c r="H190" s="510"/>
      <c r="I190" s="510"/>
      <c r="J190" s="205">
        <f>SUM(J165,J171,J174,J176,J181,J187,J185)</f>
        <v>315300</v>
      </c>
      <c r="K190" s="315">
        <f>SUM(K165,K171,K174,K176,K181,K185,K187)</f>
        <v>417020</v>
      </c>
    </row>
    <row r="191" spans="3:12" ht="15.75" thickBot="1" x14ac:dyDescent="0.3">
      <c r="J191" s="206"/>
    </row>
    <row r="192" spans="3:12" ht="51.75" thickBot="1" x14ac:dyDescent="0.4">
      <c r="C192" s="41" t="s">
        <v>24</v>
      </c>
      <c r="D192" s="78" t="s">
        <v>24</v>
      </c>
      <c r="E192" s="381" t="s">
        <v>25</v>
      </c>
      <c r="F192" s="382"/>
      <c r="G192" s="382"/>
      <c r="H192" s="382"/>
      <c r="I192" s="382"/>
      <c r="J192" s="181" t="s">
        <v>163</v>
      </c>
      <c r="K192" s="316" t="s">
        <v>212</v>
      </c>
    </row>
    <row r="193" spans="3:11" ht="27" thickBot="1" x14ac:dyDescent="0.4">
      <c r="C193" s="66"/>
      <c r="D193" s="505" t="s">
        <v>108</v>
      </c>
      <c r="E193" s="330"/>
      <c r="F193" s="330"/>
      <c r="G193" s="330"/>
      <c r="H193" s="330"/>
      <c r="I193" s="330"/>
      <c r="J193" s="182"/>
      <c r="K193" s="317"/>
    </row>
    <row r="194" spans="3:11" ht="27" thickBot="1" x14ac:dyDescent="0.45">
      <c r="C194" s="44">
        <v>411</v>
      </c>
      <c r="D194" s="339" t="s">
        <v>49</v>
      </c>
      <c r="E194" s="340"/>
      <c r="F194" s="340"/>
      <c r="G194" s="340"/>
      <c r="H194" s="340"/>
      <c r="I194" s="340"/>
      <c r="J194" s="191">
        <v>89300</v>
      </c>
      <c r="K194" s="272">
        <f>SUM(K195:K199)</f>
        <v>61450</v>
      </c>
    </row>
    <row r="195" spans="3:11" ht="25.5" x14ac:dyDescent="0.35">
      <c r="C195" s="68"/>
      <c r="D195" s="69">
        <v>4111</v>
      </c>
      <c r="E195" s="333" t="s">
        <v>50</v>
      </c>
      <c r="F195" s="334"/>
      <c r="G195" s="334"/>
      <c r="H195" s="334"/>
      <c r="I195" s="334"/>
      <c r="J195" s="187">
        <v>49200</v>
      </c>
      <c r="K195" s="276">
        <v>36000</v>
      </c>
    </row>
    <row r="196" spans="3:11" ht="25.5" x14ac:dyDescent="0.35">
      <c r="C196" s="155"/>
      <c r="D196" s="70">
        <v>4112</v>
      </c>
      <c r="E196" s="335" t="s">
        <v>51</v>
      </c>
      <c r="F196" s="336"/>
      <c r="G196" s="336"/>
      <c r="H196" s="336"/>
      <c r="I196" s="336"/>
      <c r="J196" s="188">
        <v>9250</v>
      </c>
      <c r="K196" s="277">
        <v>5200</v>
      </c>
    </row>
    <row r="197" spans="3:11" ht="25.5" x14ac:dyDescent="0.35">
      <c r="C197" s="68"/>
      <c r="D197" s="70">
        <v>4113</v>
      </c>
      <c r="E197" s="335" t="s">
        <v>52</v>
      </c>
      <c r="F197" s="336"/>
      <c r="G197" s="336"/>
      <c r="H197" s="336"/>
      <c r="I197" s="336"/>
      <c r="J197" s="188">
        <v>19900</v>
      </c>
      <c r="K197" s="277">
        <v>14000</v>
      </c>
    </row>
    <row r="198" spans="3:11" ht="25.5" x14ac:dyDescent="0.35">
      <c r="C198" s="154"/>
      <c r="D198" s="70">
        <v>4114</v>
      </c>
      <c r="E198" s="335" t="s">
        <v>53</v>
      </c>
      <c r="F198" s="336"/>
      <c r="G198" s="336"/>
      <c r="H198" s="336"/>
      <c r="I198" s="336"/>
      <c r="J198" s="188">
        <v>9650</v>
      </c>
      <c r="K198" s="277">
        <v>5500</v>
      </c>
    </row>
    <row r="199" spans="3:11" ht="26.25" thickBot="1" x14ac:dyDescent="0.4">
      <c r="C199" s="156"/>
      <c r="D199" s="72">
        <v>4115</v>
      </c>
      <c r="E199" s="343" t="s">
        <v>32</v>
      </c>
      <c r="F199" s="344"/>
      <c r="G199" s="344"/>
      <c r="H199" s="344"/>
      <c r="I199" s="344"/>
      <c r="J199" s="189">
        <v>1300</v>
      </c>
      <c r="K199" s="278">
        <v>750</v>
      </c>
    </row>
    <row r="200" spans="3:11" ht="27" thickBot="1" x14ac:dyDescent="0.45">
      <c r="C200" s="67">
        <v>412</v>
      </c>
      <c r="D200" s="339" t="s">
        <v>54</v>
      </c>
      <c r="E200" s="340"/>
      <c r="F200" s="340"/>
      <c r="G200" s="340"/>
      <c r="H200" s="340"/>
      <c r="I200" s="340"/>
      <c r="J200" s="191">
        <v>65000</v>
      </c>
      <c r="K200" s="263">
        <f>SUM(K201:K203)</f>
        <v>63163.7</v>
      </c>
    </row>
    <row r="201" spans="3:11" ht="25.5" x14ac:dyDescent="0.35">
      <c r="C201" s="68"/>
      <c r="D201" s="69">
        <v>4123</v>
      </c>
      <c r="E201" s="333" t="s">
        <v>62</v>
      </c>
      <c r="F201" s="334"/>
      <c r="G201" s="334"/>
      <c r="H201" s="334"/>
      <c r="I201" s="334"/>
      <c r="J201" s="187">
        <v>0</v>
      </c>
      <c r="K201" s="279">
        <v>0</v>
      </c>
    </row>
    <row r="202" spans="3:11" ht="25.5" x14ac:dyDescent="0.35">
      <c r="C202" s="160"/>
      <c r="D202" s="126">
        <v>4126</v>
      </c>
      <c r="E202" s="335" t="s">
        <v>109</v>
      </c>
      <c r="F202" s="336"/>
      <c r="G202" s="336"/>
      <c r="H202" s="336"/>
      <c r="I202" s="336"/>
      <c r="J202" s="188">
        <v>63000</v>
      </c>
      <c r="K202" s="280">
        <v>63000</v>
      </c>
    </row>
    <row r="203" spans="3:11" ht="26.25" thickBot="1" x14ac:dyDescent="0.4">
      <c r="C203" s="156"/>
      <c r="D203" s="73">
        <v>4127</v>
      </c>
      <c r="E203" s="343" t="s">
        <v>101</v>
      </c>
      <c r="F203" s="344"/>
      <c r="G203" s="344"/>
      <c r="H203" s="344"/>
      <c r="I203" s="344"/>
      <c r="J203" s="189">
        <v>2000</v>
      </c>
      <c r="K203" s="280">
        <v>163.69999999999999</v>
      </c>
    </row>
    <row r="204" spans="3:11" ht="27" thickBot="1" x14ac:dyDescent="0.45">
      <c r="C204" s="44">
        <v>413</v>
      </c>
      <c r="D204" s="339" t="s">
        <v>151</v>
      </c>
      <c r="E204" s="340"/>
      <c r="F204" s="340"/>
      <c r="G204" s="340"/>
      <c r="H204" s="340"/>
      <c r="I204" s="340"/>
      <c r="J204" s="191">
        <f>SUM(J205)</f>
        <v>1800</v>
      </c>
      <c r="K204" s="281">
        <f>SUM(K205)</f>
        <v>0</v>
      </c>
    </row>
    <row r="205" spans="3:11" ht="26.25" thickBot="1" x14ac:dyDescent="0.4">
      <c r="C205" s="71"/>
      <c r="D205" s="72">
        <v>4135</v>
      </c>
      <c r="E205" s="390" t="s">
        <v>103</v>
      </c>
      <c r="F205" s="376"/>
      <c r="G205" s="376"/>
      <c r="H205" s="376"/>
      <c r="I205" s="376"/>
      <c r="J205" s="192">
        <v>1800</v>
      </c>
      <c r="K205" s="278">
        <v>0</v>
      </c>
    </row>
    <row r="206" spans="3:11" ht="27" thickBot="1" x14ac:dyDescent="0.45">
      <c r="C206" s="67">
        <v>414</v>
      </c>
      <c r="D206" s="339" t="s">
        <v>61</v>
      </c>
      <c r="E206" s="340"/>
      <c r="F206" s="340"/>
      <c r="G206" s="340"/>
      <c r="H206" s="340"/>
      <c r="I206" s="340"/>
      <c r="J206" s="191">
        <v>7000</v>
      </c>
      <c r="K206" s="263">
        <f>SUM(K207:L210)</f>
        <v>6500</v>
      </c>
    </row>
    <row r="207" spans="3:11" ht="25.5" x14ac:dyDescent="0.35">
      <c r="C207" s="157"/>
      <c r="D207" s="69">
        <v>4141</v>
      </c>
      <c r="E207" s="333" t="s">
        <v>62</v>
      </c>
      <c r="F207" s="334"/>
      <c r="G207" s="334"/>
      <c r="H207" s="334"/>
      <c r="I207" s="334"/>
      <c r="J207" s="187">
        <v>400</v>
      </c>
      <c r="K207" s="273">
        <v>0</v>
      </c>
    </row>
    <row r="208" spans="3:11" ht="25.5" x14ac:dyDescent="0.35">
      <c r="C208" s="155"/>
      <c r="D208" s="70">
        <v>4142</v>
      </c>
      <c r="E208" s="335" t="s">
        <v>63</v>
      </c>
      <c r="F208" s="336"/>
      <c r="G208" s="336"/>
      <c r="H208" s="336"/>
      <c r="I208" s="336"/>
      <c r="J208" s="188">
        <v>1500</v>
      </c>
      <c r="K208" s="274">
        <v>1500</v>
      </c>
    </row>
    <row r="209" spans="3:12" ht="25.5" x14ac:dyDescent="0.35">
      <c r="C209" s="68"/>
      <c r="D209" s="73">
        <v>4148</v>
      </c>
      <c r="E209" s="341" t="s">
        <v>66</v>
      </c>
      <c r="F209" s="342"/>
      <c r="G209" s="342"/>
      <c r="H209" s="342"/>
      <c r="I209" s="342"/>
      <c r="J209" s="196">
        <v>100</v>
      </c>
      <c r="K209" s="274">
        <v>0</v>
      </c>
    </row>
    <row r="210" spans="3:12" ht="26.25" thickBot="1" x14ac:dyDescent="0.4">
      <c r="C210" s="68"/>
      <c r="D210" s="73">
        <v>4149</v>
      </c>
      <c r="E210" s="341" t="s">
        <v>67</v>
      </c>
      <c r="F210" s="342"/>
      <c r="G210" s="342"/>
      <c r="H210" s="342"/>
      <c r="I210" s="342"/>
      <c r="J210" s="196">
        <v>5000</v>
      </c>
      <c r="K210" s="275">
        <v>5000</v>
      </c>
    </row>
    <row r="211" spans="3:12" ht="27" thickBot="1" x14ac:dyDescent="0.45">
      <c r="C211" s="44">
        <v>431</v>
      </c>
      <c r="D211" s="401" t="s">
        <v>106</v>
      </c>
      <c r="E211" s="402"/>
      <c r="F211" s="402"/>
      <c r="G211" s="402"/>
      <c r="H211" s="402"/>
      <c r="I211" s="402"/>
      <c r="J211" s="186">
        <v>2000</v>
      </c>
      <c r="K211" s="282">
        <f>SUM(K212)</f>
        <v>0</v>
      </c>
    </row>
    <row r="212" spans="3:12" s="17" customFormat="1" ht="26.25" thickBot="1" x14ac:dyDescent="0.4">
      <c r="C212" s="44"/>
      <c r="D212" s="73">
        <v>43181</v>
      </c>
      <c r="E212" s="341" t="s">
        <v>177</v>
      </c>
      <c r="F212" s="342"/>
      <c r="G212" s="342"/>
      <c r="H212" s="342"/>
      <c r="I212" s="342"/>
      <c r="J212" s="196">
        <v>2000</v>
      </c>
      <c r="K212" s="283">
        <v>0</v>
      </c>
      <c r="L212" s="2"/>
    </row>
    <row r="213" spans="3:12" ht="27" thickBot="1" x14ac:dyDescent="0.45">
      <c r="C213" s="77">
        <v>4</v>
      </c>
      <c r="D213" s="349" t="s">
        <v>98</v>
      </c>
      <c r="E213" s="348"/>
      <c r="F213" s="348"/>
      <c r="G213" s="348"/>
      <c r="H213" s="348"/>
      <c r="I213" s="348"/>
      <c r="J213" s="205">
        <v>165100</v>
      </c>
      <c r="K213" s="284">
        <f>SUM(K194,K200,K204,K206,K211)</f>
        <v>131113.70000000001</v>
      </c>
    </row>
    <row r="214" spans="3:12" s="17" customFormat="1" ht="21" thickBot="1" x14ac:dyDescent="0.35">
      <c r="C214" s="8"/>
      <c r="D214" s="9"/>
      <c r="E214" s="9"/>
      <c r="F214" s="9"/>
      <c r="G214" s="9"/>
      <c r="H214" s="9"/>
      <c r="I214" s="9"/>
      <c r="J214" s="207"/>
      <c r="K214" s="4"/>
      <c r="L214" s="2"/>
    </row>
    <row r="215" spans="3:12" s="17" customFormat="1" ht="51.75" thickBot="1" x14ac:dyDescent="0.4">
      <c r="C215" s="41" t="s">
        <v>24</v>
      </c>
      <c r="D215" s="78" t="s">
        <v>24</v>
      </c>
      <c r="E215" s="381" t="s">
        <v>25</v>
      </c>
      <c r="F215" s="382"/>
      <c r="G215" s="382"/>
      <c r="H215" s="382"/>
      <c r="I215" s="382"/>
      <c r="J215" s="181" t="s">
        <v>163</v>
      </c>
      <c r="K215" s="318" t="s">
        <v>212</v>
      </c>
      <c r="L215" s="2"/>
    </row>
    <row r="216" spans="3:12" ht="27" thickBot="1" x14ac:dyDescent="0.4">
      <c r="C216" s="66"/>
      <c r="D216" s="501" t="s">
        <v>110</v>
      </c>
      <c r="E216" s="502"/>
      <c r="F216" s="502"/>
      <c r="G216" s="502"/>
      <c r="H216" s="502"/>
      <c r="I216" s="502"/>
      <c r="J216" s="182"/>
      <c r="K216" s="317"/>
    </row>
    <row r="217" spans="3:12" ht="27" thickBot="1" x14ac:dyDescent="0.45">
      <c r="C217" s="44">
        <v>411</v>
      </c>
      <c r="D217" s="339" t="s">
        <v>49</v>
      </c>
      <c r="E217" s="340"/>
      <c r="F217" s="340"/>
      <c r="G217" s="340"/>
      <c r="H217" s="340"/>
      <c r="I217" s="340"/>
      <c r="J217" s="191">
        <f>SUM(J218:J222)</f>
        <v>21000</v>
      </c>
      <c r="K217" s="319">
        <f>SUM(K218:K222)</f>
        <v>24750</v>
      </c>
    </row>
    <row r="218" spans="3:12" ht="25.5" x14ac:dyDescent="0.35">
      <c r="C218" s="68"/>
      <c r="D218" s="69">
        <v>4111</v>
      </c>
      <c r="E218" s="333" t="s">
        <v>50</v>
      </c>
      <c r="F218" s="334"/>
      <c r="G218" s="334"/>
      <c r="H218" s="334"/>
      <c r="I218" s="334"/>
      <c r="J218" s="187">
        <v>12200</v>
      </c>
      <c r="K218" s="320">
        <v>14500</v>
      </c>
    </row>
    <row r="219" spans="3:12" ht="25.5" x14ac:dyDescent="0.35">
      <c r="C219" s="155"/>
      <c r="D219" s="104">
        <v>4112</v>
      </c>
      <c r="E219" s="335" t="s">
        <v>51</v>
      </c>
      <c r="F219" s="336"/>
      <c r="G219" s="336"/>
      <c r="H219" s="336"/>
      <c r="I219" s="336"/>
      <c r="J219" s="188">
        <v>1900</v>
      </c>
      <c r="K219" s="321">
        <v>1950</v>
      </c>
    </row>
    <row r="220" spans="3:12" ht="25.5" x14ac:dyDescent="0.35">
      <c r="C220" s="161"/>
      <c r="D220" s="104">
        <v>4113</v>
      </c>
      <c r="E220" s="335" t="s">
        <v>52</v>
      </c>
      <c r="F220" s="336"/>
      <c r="G220" s="336"/>
      <c r="H220" s="336"/>
      <c r="I220" s="336"/>
      <c r="J220" s="188">
        <v>4450</v>
      </c>
      <c r="K220" s="321">
        <v>5500</v>
      </c>
    </row>
    <row r="221" spans="3:12" ht="25.5" x14ac:dyDescent="0.35">
      <c r="C221" s="68"/>
      <c r="D221" s="104">
        <v>4114</v>
      </c>
      <c r="E221" s="335" t="s">
        <v>53</v>
      </c>
      <c r="F221" s="336"/>
      <c r="G221" s="336"/>
      <c r="H221" s="336"/>
      <c r="I221" s="336"/>
      <c r="J221" s="188">
        <v>2200</v>
      </c>
      <c r="K221" s="321">
        <v>2500</v>
      </c>
    </row>
    <row r="222" spans="3:12" ht="26.25" thickBot="1" x14ac:dyDescent="0.4">
      <c r="C222" s="156"/>
      <c r="D222" s="72">
        <v>4115</v>
      </c>
      <c r="E222" s="343" t="s">
        <v>32</v>
      </c>
      <c r="F222" s="344"/>
      <c r="G222" s="344"/>
      <c r="H222" s="344"/>
      <c r="I222" s="344"/>
      <c r="J222" s="189">
        <v>250</v>
      </c>
      <c r="K222" s="322">
        <v>300</v>
      </c>
    </row>
    <row r="223" spans="3:12" ht="27" thickBot="1" x14ac:dyDescent="0.45">
      <c r="C223" s="44">
        <v>412</v>
      </c>
      <c r="D223" s="339" t="s">
        <v>111</v>
      </c>
      <c r="E223" s="340"/>
      <c r="F223" s="340"/>
      <c r="G223" s="340"/>
      <c r="H223" s="340"/>
      <c r="I223" s="340"/>
      <c r="J223" s="191">
        <f>SUM(J224:J225)</f>
        <v>0</v>
      </c>
      <c r="K223" s="263">
        <f>SUM(K224:K225)</f>
        <v>0</v>
      </c>
    </row>
    <row r="224" spans="3:12" ht="25.5" x14ac:dyDescent="0.35">
      <c r="C224" s="68"/>
      <c r="D224" s="69">
        <v>4123</v>
      </c>
      <c r="E224" s="333" t="s">
        <v>62</v>
      </c>
      <c r="F224" s="334"/>
      <c r="G224" s="334"/>
      <c r="H224" s="334"/>
      <c r="I224" s="334"/>
      <c r="J224" s="187">
        <v>0</v>
      </c>
      <c r="K224" s="273">
        <v>0</v>
      </c>
    </row>
    <row r="225" spans="3:11" ht="26.25" thickBot="1" x14ac:dyDescent="0.4">
      <c r="C225" s="156"/>
      <c r="D225" s="73">
        <v>4127</v>
      </c>
      <c r="E225" s="343" t="s">
        <v>101</v>
      </c>
      <c r="F225" s="344"/>
      <c r="G225" s="344"/>
      <c r="H225" s="344"/>
      <c r="I225" s="344"/>
      <c r="J225" s="189">
        <v>0</v>
      </c>
      <c r="K225" s="285">
        <v>0</v>
      </c>
    </row>
    <row r="226" spans="3:11" ht="27" thickBot="1" x14ac:dyDescent="0.45">
      <c r="C226" s="44">
        <v>413</v>
      </c>
      <c r="D226" s="339" t="s">
        <v>102</v>
      </c>
      <c r="E226" s="340"/>
      <c r="F226" s="340"/>
      <c r="G226" s="340"/>
      <c r="H226" s="340"/>
      <c r="I226" s="340"/>
      <c r="J226" s="191">
        <f>SUM(J227)</f>
        <v>840</v>
      </c>
      <c r="K226" s="281">
        <f>SUM(K227)</f>
        <v>0</v>
      </c>
    </row>
    <row r="227" spans="3:11" ht="26.25" thickBot="1" x14ac:dyDescent="0.4">
      <c r="C227" s="71"/>
      <c r="D227" s="72">
        <v>4135</v>
      </c>
      <c r="E227" s="390" t="s">
        <v>103</v>
      </c>
      <c r="F227" s="376"/>
      <c r="G227" s="376"/>
      <c r="H227" s="376"/>
      <c r="I227" s="376"/>
      <c r="J227" s="192">
        <v>840</v>
      </c>
      <c r="K227" s="277">
        <v>0</v>
      </c>
    </row>
    <row r="228" spans="3:11" ht="27" thickBot="1" x14ac:dyDescent="0.45">
      <c r="C228" s="44">
        <v>414</v>
      </c>
      <c r="D228" s="339" t="s">
        <v>61</v>
      </c>
      <c r="E228" s="340"/>
      <c r="F228" s="340"/>
      <c r="G228" s="340"/>
      <c r="H228" s="340"/>
      <c r="I228" s="340"/>
      <c r="J228" s="191">
        <f>SUM(J229:J231)</f>
        <v>600</v>
      </c>
      <c r="K228" s="286">
        <f>SUM(K229:K231)</f>
        <v>0</v>
      </c>
    </row>
    <row r="229" spans="3:11" ht="25.5" x14ac:dyDescent="0.35">
      <c r="C229" s="68"/>
      <c r="D229" s="69">
        <v>4141</v>
      </c>
      <c r="E229" s="333" t="s">
        <v>62</v>
      </c>
      <c r="F229" s="334"/>
      <c r="G229" s="334"/>
      <c r="H229" s="334"/>
      <c r="I229" s="334"/>
      <c r="J229" s="187">
        <v>200</v>
      </c>
      <c r="K229" s="274">
        <v>0</v>
      </c>
    </row>
    <row r="230" spans="3:11" ht="25.5" x14ac:dyDescent="0.35">
      <c r="C230" s="154"/>
      <c r="D230" s="104">
        <v>4142</v>
      </c>
      <c r="E230" s="335" t="s">
        <v>63</v>
      </c>
      <c r="F230" s="336"/>
      <c r="G230" s="336"/>
      <c r="H230" s="336"/>
      <c r="I230" s="336"/>
      <c r="J230" s="188">
        <v>300</v>
      </c>
      <c r="K230" s="274">
        <v>0</v>
      </c>
    </row>
    <row r="231" spans="3:11" ht="26.25" thickBot="1" x14ac:dyDescent="0.4">
      <c r="C231" s="156"/>
      <c r="D231" s="73">
        <v>4148</v>
      </c>
      <c r="E231" s="341" t="s">
        <v>66</v>
      </c>
      <c r="F231" s="342"/>
      <c r="G231" s="342"/>
      <c r="H231" s="342"/>
      <c r="I231" s="342"/>
      <c r="J231" s="196">
        <v>100</v>
      </c>
      <c r="K231" s="275">
        <v>0</v>
      </c>
    </row>
    <row r="232" spans="3:11" ht="27" thickBot="1" x14ac:dyDescent="0.45">
      <c r="C232" s="77">
        <v>4</v>
      </c>
      <c r="D232" s="349" t="s">
        <v>98</v>
      </c>
      <c r="E232" s="348"/>
      <c r="F232" s="348"/>
      <c r="G232" s="348"/>
      <c r="H232" s="348"/>
      <c r="I232" s="348"/>
      <c r="J232" s="199">
        <f>SUM(J217,J223,J226,J228)</f>
        <v>22440</v>
      </c>
      <c r="K232" s="269">
        <f>SUM(K217,K223,K226,K228)</f>
        <v>24750</v>
      </c>
    </row>
    <row r="233" spans="3:11" ht="15.75" thickBot="1" x14ac:dyDescent="0.3">
      <c r="C233" s="10"/>
      <c r="D233" s="10"/>
      <c r="E233" s="10"/>
      <c r="F233" s="10"/>
      <c r="G233" s="10"/>
      <c r="H233" s="10"/>
      <c r="I233" s="10"/>
      <c r="J233" s="10"/>
    </row>
    <row r="234" spans="3:11" ht="51.75" thickBot="1" x14ac:dyDescent="0.4">
      <c r="C234" s="82" t="s">
        <v>24</v>
      </c>
      <c r="D234" s="78" t="s">
        <v>24</v>
      </c>
      <c r="E234" s="381" t="s">
        <v>25</v>
      </c>
      <c r="F234" s="382"/>
      <c r="G234" s="382"/>
      <c r="H234" s="382"/>
      <c r="I234" s="382"/>
      <c r="J234" s="181" t="s">
        <v>163</v>
      </c>
      <c r="K234" s="318" t="s">
        <v>212</v>
      </c>
    </row>
    <row r="235" spans="3:11" ht="27" thickBot="1" x14ac:dyDescent="0.4">
      <c r="C235" s="66"/>
      <c r="D235" s="468" t="s">
        <v>112</v>
      </c>
      <c r="E235" s="469"/>
      <c r="F235" s="469"/>
      <c r="G235" s="469"/>
      <c r="H235" s="469"/>
      <c r="I235" s="469"/>
      <c r="J235" s="182"/>
      <c r="K235" s="323"/>
    </row>
    <row r="236" spans="3:11" ht="27" thickBot="1" x14ac:dyDescent="0.45">
      <c r="C236" s="67">
        <v>411</v>
      </c>
      <c r="D236" s="83"/>
      <c r="E236" s="340" t="s">
        <v>49</v>
      </c>
      <c r="F236" s="340"/>
      <c r="G236" s="340"/>
      <c r="H236" s="340"/>
      <c r="I236" s="340"/>
      <c r="J236" s="191">
        <v>99700</v>
      </c>
      <c r="K236" s="287">
        <f>SUM(K237:K241)</f>
        <v>99700</v>
      </c>
    </row>
    <row r="237" spans="3:11" ht="25.5" x14ac:dyDescent="0.35">
      <c r="C237" s="84"/>
      <c r="D237" s="46">
        <v>4111</v>
      </c>
      <c r="E237" s="333" t="s">
        <v>50</v>
      </c>
      <c r="F237" s="334"/>
      <c r="G237" s="334"/>
      <c r="H237" s="334"/>
      <c r="I237" s="334"/>
      <c r="J237" s="187">
        <v>58665</v>
      </c>
      <c r="K237" s="273">
        <v>58665</v>
      </c>
    </row>
    <row r="238" spans="3:11" ht="25.5" x14ac:dyDescent="0.35">
      <c r="C238" s="155"/>
      <c r="D238" s="48">
        <v>4112</v>
      </c>
      <c r="E238" s="335" t="s">
        <v>51</v>
      </c>
      <c r="F238" s="336"/>
      <c r="G238" s="336"/>
      <c r="H238" s="336"/>
      <c r="I238" s="336"/>
      <c r="J238" s="188">
        <v>8435</v>
      </c>
      <c r="K238" s="274">
        <v>8435</v>
      </c>
    </row>
    <row r="239" spans="3:11" ht="25.5" x14ac:dyDescent="0.35">
      <c r="C239" s="84"/>
      <c r="D239" s="48">
        <v>4113</v>
      </c>
      <c r="E239" s="335" t="s">
        <v>113</v>
      </c>
      <c r="F239" s="336"/>
      <c r="G239" s="336"/>
      <c r="H239" s="336"/>
      <c r="I239" s="336"/>
      <c r="J239" s="188">
        <v>21400</v>
      </c>
      <c r="K239" s="274">
        <v>21400</v>
      </c>
    </row>
    <row r="240" spans="3:11" ht="25.5" x14ac:dyDescent="0.35">
      <c r="C240" s="154"/>
      <c r="D240" s="48">
        <v>4114</v>
      </c>
      <c r="E240" s="335" t="s">
        <v>114</v>
      </c>
      <c r="F240" s="336"/>
      <c r="G240" s="336"/>
      <c r="H240" s="336"/>
      <c r="I240" s="336"/>
      <c r="J240" s="188">
        <v>10065</v>
      </c>
      <c r="K240" s="274">
        <v>10065</v>
      </c>
    </row>
    <row r="241" spans="3:11" ht="26.25" thickBot="1" x14ac:dyDescent="0.4">
      <c r="C241" s="156"/>
      <c r="D241" s="50">
        <v>4115</v>
      </c>
      <c r="E241" s="343" t="s">
        <v>32</v>
      </c>
      <c r="F241" s="344"/>
      <c r="G241" s="344"/>
      <c r="H241" s="344"/>
      <c r="I241" s="344"/>
      <c r="J241" s="189">
        <v>1135</v>
      </c>
      <c r="K241" s="275">
        <v>1135</v>
      </c>
    </row>
    <row r="242" spans="3:11" ht="27" thickBot="1" x14ac:dyDescent="0.45">
      <c r="C242" s="67">
        <v>412</v>
      </c>
      <c r="D242" s="53"/>
      <c r="E242" s="340" t="s">
        <v>54</v>
      </c>
      <c r="F242" s="340"/>
      <c r="G242" s="340"/>
      <c r="H242" s="340"/>
      <c r="I242" s="340"/>
      <c r="J242" s="191">
        <v>18200</v>
      </c>
      <c r="K242" s="263">
        <f>SUM(K243:K244)</f>
        <v>17409.21</v>
      </c>
    </row>
    <row r="243" spans="3:11" ht="25.5" x14ac:dyDescent="0.35">
      <c r="C243" s="84"/>
      <c r="D243" s="46">
        <v>4123</v>
      </c>
      <c r="E243" s="333" t="s">
        <v>201</v>
      </c>
      <c r="F243" s="334"/>
      <c r="G243" s="334"/>
      <c r="H243" s="334"/>
      <c r="I243" s="334"/>
      <c r="J243" s="187">
        <v>17000</v>
      </c>
      <c r="K243" s="273">
        <v>17000</v>
      </c>
    </row>
    <row r="244" spans="3:11" ht="26.25" thickBot="1" x14ac:dyDescent="0.4">
      <c r="C244" s="156"/>
      <c r="D244" s="54">
        <v>4127</v>
      </c>
      <c r="E244" s="343" t="s">
        <v>101</v>
      </c>
      <c r="F244" s="344"/>
      <c r="G244" s="344"/>
      <c r="H244" s="344"/>
      <c r="I244" s="344"/>
      <c r="J244" s="189">
        <v>1200</v>
      </c>
      <c r="K244" s="288">
        <v>409.21</v>
      </c>
    </row>
    <row r="245" spans="3:11" ht="27" thickBot="1" x14ac:dyDescent="0.45">
      <c r="C245" s="67">
        <v>413</v>
      </c>
      <c r="D245" s="53"/>
      <c r="E245" s="340" t="s">
        <v>102</v>
      </c>
      <c r="F245" s="340"/>
      <c r="G245" s="340"/>
      <c r="H245" s="340"/>
      <c r="I245" s="340"/>
      <c r="J245" s="191">
        <v>65500</v>
      </c>
      <c r="K245" s="263">
        <f>SUM(K246:K248)</f>
        <v>67800</v>
      </c>
    </row>
    <row r="246" spans="3:11" ht="25.5" x14ac:dyDescent="0.35">
      <c r="C246" s="157"/>
      <c r="D246" s="46">
        <v>4131</v>
      </c>
      <c r="E246" s="333" t="s">
        <v>115</v>
      </c>
      <c r="F246" s="334"/>
      <c r="G246" s="334"/>
      <c r="H246" s="334"/>
      <c r="I246" s="334"/>
      <c r="J246" s="187">
        <v>22300</v>
      </c>
      <c r="K246" s="273">
        <v>24300</v>
      </c>
    </row>
    <row r="247" spans="3:11" ht="25.5" x14ac:dyDescent="0.35">
      <c r="C247" s="155"/>
      <c r="D247" s="48">
        <v>4134</v>
      </c>
      <c r="E247" s="335" t="s">
        <v>59</v>
      </c>
      <c r="F247" s="336"/>
      <c r="G247" s="336"/>
      <c r="H247" s="336"/>
      <c r="I247" s="336"/>
      <c r="J247" s="188">
        <v>42000</v>
      </c>
      <c r="K247" s="274">
        <v>43500</v>
      </c>
    </row>
    <row r="248" spans="3:11" ht="26.25" thickBot="1" x14ac:dyDescent="0.4">
      <c r="C248" s="85"/>
      <c r="D248" s="50">
        <v>4135</v>
      </c>
      <c r="E248" s="343" t="s">
        <v>60</v>
      </c>
      <c r="F248" s="344"/>
      <c r="G248" s="344"/>
      <c r="H248" s="344"/>
      <c r="I248" s="344"/>
      <c r="J248" s="208">
        <v>1200</v>
      </c>
      <c r="K248" s="289">
        <v>0</v>
      </c>
    </row>
    <row r="249" spans="3:11" ht="27" thickBot="1" x14ac:dyDescent="0.45">
      <c r="C249" s="67">
        <v>414</v>
      </c>
      <c r="D249" s="53"/>
      <c r="E249" s="340" t="s">
        <v>61</v>
      </c>
      <c r="F249" s="340"/>
      <c r="G249" s="340"/>
      <c r="H249" s="340"/>
      <c r="I249" s="340"/>
      <c r="J249" s="191">
        <v>102500</v>
      </c>
      <c r="K249" s="263">
        <f>SUM(K250:K258)</f>
        <v>86745</v>
      </c>
    </row>
    <row r="250" spans="3:11" ht="25.5" x14ac:dyDescent="0.35">
      <c r="C250" s="84"/>
      <c r="D250" s="46">
        <v>4141</v>
      </c>
      <c r="E250" s="333" t="s">
        <v>116</v>
      </c>
      <c r="F250" s="334"/>
      <c r="G250" s="334"/>
      <c r="H250" s="334"/>
      <c r="I250" s="334"/>
      <c r="J250" s="187">
        <v>1500</v>
      </c>
      <c r="K250" s="273">
        <v>874</v>
      </c>
    </row>
    <row r="251" spans="3:11" ht="25.5" x14ac:dyDescent="0.35">
      <c r="C251" s="160"/>
      <c r="D251" s="48">
        <v>4142</v>
      </c>
      <c r="E251" s="335" t="s">
        <v>63</v>
      </c>
      <c r="F251" s="336"/>
      <c r="G251" s="336"/>
      <c r="H251" s="336"/>
      <c r="I251" s="336"/>
      <c r="J251" s="188">
        <v>700</v>
      </c>
      <c r="K251" s="274">
        <v>511</v>
      </c>
    </row>
    <row r="252" spans="3:11" ht="25.5" x14ac:dyDescent="0.35">
      <c r="C252" s="155"/>
      <c r="D252" s="48">
        <v>4143</v>
      </c>
      <c r="E252" s="335" t="s">
        <v>117</v>
      </c>
      <c r="F252" s="336"/>
      <c r="G252" s="336"/>
      <c r="H252" s="336"/>
      <c r="I252" s="336"/>
      <c r="J252" s="188">
        <v>20000</v>
      </c>
      <c r="K252" s="274">
        <v>20000</v>
      </c>
    </row>
    <row r="253" spans="3:11" ht="25.5" x14ac:dyDescent="0.35">
      <c r="C253" s="84"/>
      <c r="D253" s="48">
        <v>4144</v>
      </c>
      <c r="E253" s="335" t="s">
        <v>64</v>
      </c>
      <c r="F253" s="336"/>
      <c r="G253" s="336"/>
      <c r="H253" s="336"/>
      <c r="I253" s="336"/>
      <c r="J253" s="188">
        <v>5000</v>
      </c>
      <c r="K253" s="274">
        <v>5000</v>
      </c>
    </row>
    <row r="254" spans="3:11" ht="25.5" x14ac:dyDescent="0.35">
      <c r="C254" s="155"/>
      <c r="D254" s="48">
        <v>4146</v>
      </c>
      <c r="E254" s="335" t="s">
        <v>155</v>
      </c>
      <c r="F254" s="336"/>
      <c r="G254" s="336"/>
      <c r="H254" s="336"/>
      <c r="I254" s="336"/>
      <c r="J254" s="188">
        <v>10000</v>
      </c>
      <c r="K254" s="274">
        <v>1000</v>
      </c>
    </row>
    <row r="255" spans="3:11" ht="25.5" x14ac:dyDescent="0.35">
      <c r="C255" s="84"/>
      <c r="D255" s="48">
        <v>4147</v>
      </c>
      <c r="E255" s="335" t="s">
        <v>65</v>
      </c>
      <c r="F255" s="336"/>
      <c r="G255" s="336"/>
      <c r="H255" s="336"/>
      <c r="I255" s="336"/>
      <c r="J255" s="188">
        <v>15000</v>
      </c>
      <c r="K255" s="274">
        <v>6760</v>
      </c>
    </row>
    <row r="256" spans="3:11" ht="25.5" x14ac:dyDescent="0.35">
      <c r="C256" s="154"/>
      <c r="D256" s="48">
        <v>4148</v>
      </c>
      <c r="E256" s="335" t="s">
        <v>154</v>
      </c>
      <c r="F256" s="336"/>
      <c r="G256" s="336"/>
      <c r="H256" s="336"/>
      <c r="I256" s="336"/>
      <c r="J256" s="188">
        <v>300</v>
      </c>
      <c r="K256" s="274">
        <v>0</v>
      </c>
    </row>
    <row r="257" spans="3:12" ht="25.5" x14ac:dyDescent="0.35">
      <c r="C257" s="154"/>
      <c r="D257" s="54">
        <v>4149</v>
      </c>
      <c r="E257" s="335" t="s">
        <v>153</v>
      </c>
      <c r="F257" s="336"/>
      <c r="G257" s="336"/>
      <c r="H257" s="336"/>
      <c r="I257" s="336"/>
      <c r="J257" s="196">
        <v>10000</v>
      </c>
      <c r="K257" s="274">
        <v>12600</v>
      </c>
    </row>
    <row r="258" spans="3:12" ht="26.25" thickBot="1" x14ac:dyDescent="0.4">
      <c r="C258" s="156"/>
      <c r="D258" s="54">
        <v>41491</v>
      </c>
      <c r="E258" s="337" t="s">
        <v>156</v>
      </c>
      <c r="F258" s="338"/>
      <c r="G258" s="338"/>
      <c r="H258" s="338"/>
      <c r="I258" s="338"/>
      <c r="J258" s="189">
        <v>40000</v>
      </c>
      <c r="K258" s="275">
        <v>40000</v>
      </c>
    </row>
    <row r="259" spans="3:12" ht="27" thickBot="1" x14ac:dyDescent="0.45">
      <c r="C259" s="67">
        <v>417</v>
      </c>
      <c r="D259" s="339" t="s">
        <v>142</v>
      </c>
      <c r="E259" s="340"/>
      <c r="F259" s="340"/>
      <c r="G259" s="340"/>
      <c r="H259" s="340"/>
      <c r="I259" s="340"/>
      <c r="J259" s="191">
        <v>25000</v>
      </c>
      <c r="K259" s="263">
        <f>SUM(K260)</f>
        <v>25000</v>
      </c>
    </row>
    <row r="260" spans="3:12" s="17" customFormat="1" ht="26.25" thickBot="1" x14ac:dyDescent="0.4">
      <c r="C260" s="67"/>
      <c r="D260" s="55">
        <v>4171</v>
      </c>
      <c r="E260" s="376" t="s">
        <v>72</v>
      </c>
      <c r="F260" s="376"/>
      <c r="G260" s="376"/>
      <c r="H260" s="376"/>
      <c r="I260" s="376"/>
      <c r="J260" s="192">
        <v>25000</v>
      </c>
      <c r="K260" s="283">
        <v>25000</v>
      </c>
      <c r="L260" s="2"/>
    </row>
    <row r="261" spans="3:12" ht="27" thickBot="1" x14ac:dyDescent="0.45">
      <c r="C261" s="67">
        <v>419</v>
      </c>
      <c r="D261" s="339" t="s">
        <v>144</v>
      </c>
      <c r="E261" s="340"/>
      <c r="F261" s="340"/>
      <c r="G261" s="340"/>
      <c r="H261" s="340"/>
      <c r="I261" s="340"/>
      <c r="J261" s="191">
        <v>76500</v>
      </c>
      <c r="K261" s="263">
        <f>SUM(K262:K268)</f>
        <v>53500</v>
      </c>
    </row>
    <row r="262" spans="3:12" ht="25.5" x14ac:dyDescent="0.35">
      <c r="C262" s="74"/>
      <c r="D262" s="75">
        <v>4191</v>
      </c>
      <c r="E262" s="411" t="s">
        <v>152</v>
      </c>
      <c r="F262" s="412"/>
      <c r="G262" s="412"/>
      <c r="H262" s="412"/>
      <c r="I262" s="412"/>
      <c r="J262" s="187">
        <v>7000</v>
      </c>
      <c r="K262" s="273">
        <v>7000</v>
      </c>
    </row>
    <row r="263" spans="3:12" ht="25.5" x14ac:dyDescent="0.35">
      <c r="C263" s="155"/>
      <c r="D263" s="46">
        <v>4192</v>
      </c>
      <c r="E263" s="335" t="s">
        <v>178</v>
      </c>
      <c r="F263" s="336"/>
      <c r="G263" s="336"/>
      <c r="H263" s="336"/>
      <c r="I263" s="336"/>
      <c r="J263" s="188">
        <v>30000</v>
      </c>
      <c r="K263" s="280">
        <v>12000</v>
      </c>
    </row>
    <row r="264" spans="3:12" ht="25.5" x14ac:dyDescent="0.35">
      <c r="C264" s="155"/>
      <c r="D264" s="46">
        <v>4194</v>
      </c>
      <c r="E264" s="335" t="s">
        <v>77</v>
      </c>
      <c r="F264" s="336"/>
      <c r="G264" s="336"/>
      <c r="H264" s="336"/>
      <c r="I264" s="336"/>
      <c r="J264" s="188">
        <v>4000</v>
      </c>
      <c r="K264" s="274">
        <v>4000</v>
      </c>
    </row>
    <row r="265" spans="3:12" ht="25.5" x14ac:dyDescent="0.35">
      <c r="C265" s="84"/>
      <c r="D265" s="48">
        <v>4195</v>
      </c>
      <c r="E265" s="350" t="s">
        <v>118</v>
      </c>
      <c r="F265" s="351"/>
      <c r="G265" s="351"/>
      <c r="H265" s="351"/>
      <c r="I265" s="351"/>
      <c r="J265" s="188">
        <v>5000</v>
      </c>
      <c r="K265" s="274">
        <v>5000</v>
      </c>
    </row>
    <row r="266" spans="3:12" s="17" customFormat="1" ht="25.5" x14ac:dyDescent="0.35">
      <c r="C266" s="154"/>
      <c r="D266" s="48">
        <v>4196</v>
      </c>
      <c r="E266" s="335" t="s">
        <v>79</v>
      </c>
      <c r="F266" s="336"/>
      <c r="G266" s="336"/>
      <c r="H266" s="336"/>
      <c r="I266" s="336"/>
      <c r="J266" s="188">
        <v>5000</v>
      </c>
      <c r="K266" s="274">
        <v>5000</v>
      </c>
      <c r="L266" s="2"/>
    </row>
    <row r="267" spans="3:12" ht="25.5" x14ac:dyDescent="0.35">
      <c r="C267" s="155"/>
      <c r="D267" s="86">
        <v>4193</v>
      </c>
      <c r="E267" s="335" t="s">
        <v>76</v>
      </c>
      <c r="F267" s="336"/>
      <c r="G267" s="336"/>
      <c r="H267" s="336"/>
      <c r="I267" s="336"/>
      <c r="J267" s="188">
        <v>20000</v>
      </c>
      <c r="K267" s="274">
        <v>15000</v>
      </c>
    </row>
    <row r="268" spans="3:12" ht="26.25" thickBot="1" x14ac:dyDescent="0.4">
      <c r="C268" s="84"/>
      <c r="D268" s="86">
        <v>4199</v>
      </c>
      <c r="E268" s="343" t="s">
        <v>80</v>
      </c>
      <c r="F268" s="344"/>
      <c r="G268" s="344"/>
      <c r="H268" s="344"/>
      <c r="I268" s="344"/>
      <c r="J268" s="189">
        <v>5500</v>
      </c>
      <c r="K268" s="275">
        <v>5500</v>
      </c>
    </row>
    <row r="269" spans="3:12" ht="27" thickBot="1" x14ac:dyDescent="0.4">
      <c r="C269" s="67">
        <v>431</v>
      </c>
      <c r="D269" s="409" t="s">
        <v>81</v>
      </c>
      <c r="E269" s="410"/>
      <c r="F269" s="410"/>
      <c r="G269" s="410"/>
      <c r="H269" s="410"/>
      <c r="I269" s="410"/>
      <c r="J269" s="186">
        <v>65000</v>
      </c>
      <c r="K269" s="290">
        <f>SUM(K270:K272)</f>
        <v>111349.95</v>
      </c>
    </row>
    <row r="270" spans="3:12" ht="25.5" x14ac:dyDescent="0.35">
      <c r="C270" s="157"/>
      <c r="D270" s="48">
        <v>4315</v>
      </c>
      <c r="E270" s="373" t="s">
        <v>119</v>
      </c>
      <c r="F270" s="374"/>
      <c r="G270" s="374"/>
      <c r="H270" s="374"/>
      <c r="I270" s="374"/>
      <c r="J270" s="187">
        <v>57000</v>
      </c>
      <c r="K270" s="273">
        <v>74349.95</v>
      </c>
    </row>
    <row r="271" spans="3:12" ht="26.25" thickBot="1" x14ac:dyDescent="0.4">
      <c r="C271" s="163"/>
      <c r="D271" s="162">
        <v>43191</v>
      </c>
      <c r="E271" s="343" t="s">
        <v>88</v>
      </c>
      <c r="F271" s="344"/>
      <c r="G271" s="344"/>
      <c r="H271" s="344"/>
      <c r="I271" s="344"/>
      <c r="J271" s="189">
        <v>3000</v>
      </c>
      <c r="K271" s="274">
        <v>32000</v>
      </c>
    </row>
    <row r="272" spans="3:12" ht="29.25" customHeight="1" thickBot="1" x14ac:dyDescent="0.4">
      <c r="C272" s="163"/>
      <c r="D272" s="162">
        <v>43181</v>
      </c>
      <c r="E272" s="343" t="s">
        <v>179</v>
      </c>
      <c r="F272" s="344"/>
      <c r="G272" s="344"/>
      <c r="H272" s="344"/>
      <c r="I272" s="344"/>
      <c r="J272" s="189">
        <v>5000</v>
      </c>
      <c r="K272" s="275">
        <v>5000</v>
      </c>
    </row>
    <row r="273" spans="3:12" ht="27" thickBot="1" x14ac:dyDescent="0.45">
      <c r="C273" s="44">
        <v>432</v>
      </c>
      <c r="D273" s="478" t="s">
        <v>89</v>
      </c>
      <c r="E273" s="340"/>
      <c r="F273" s="340"/>
      <c r="G273" s="340"/>
      <c r="H273" s="340"/>
      <c r="I273" s="340"/>
      <c r="J273" s="191">
        <v>175000</v>
      </c>
      <c r="K273" s="263">
        <f>SUM(K274,K275)</f>
        <v>195000</v>
      </c>
    </row>
    <row r="274" spans="3:12" ht="27" thickBot="1" x14ac:dyDescent="0.45">
      <c r="C274" s="44"/>
      <c r="D274" s="231">
        <v>4325</v>
      </c>
      <c r="E274" s="376" t="s">
        <v>180</v>
      </c>
      <c r="F274" s="376"/>
      <c r="G274" s="376"/>
      <c r="H274" s="376"/>
      <c r="I274" s="413"/>
      <c r="J274" s="229">
        <v>75000</v>
      </c>
      <c r="K274" s="273">
        <v>75000</v>
      </c>
    </row>
    <row r="275" spans="3:12" s="17" customFormat="1" ht="26.25" thickBot="1" x14ac:dyDescent="0.4">
      <c r="C275" s="44"/>
      <c r="D275" s="230">
        <v>4326</v>
      </c>
      <c r="E275" s="333" t="s">
        <v>90</v>
      </c>
      <c r="F275" s="334"/>
      <c r="G275" s="334"/>
      <c r="H275" s="334"/>
      <c r="I275" s="334"/>
      <c r="J275" s="187">
        <v>100000</v>
      </c>
      <c r="K275" s="275">
        <v>120000</v>
      </c>
      <c r="L275" s="2"/>
    </row>
    <row r="276" spans="3:12" s="17" customFormat="1" ht="27" thickBot="1" x14ac:dyDescent="0.45">
      <c r="C276" s="67">
        <v>441</v>
      </c>
      <c r="D276" s="87"/>
      <c r="E276" s="340" t="s">
        <v>91</v>
      </c>
      <c r="F276" s="340"/>
      <c r="G276" s="340"/>
      <c r="H276" s="340"/>
      <c r="I276" s="340"/>
      <c r="J276" s="183">
        <v>2276644</v>
      </c>
      <c r="K276" s="256">
        <f>SUM(K277:K282)</f>
        <v>1510272.83</v>
      </c>
      <c r="L276" s="2"/>
    </row>
    <row r="277" spans="3:12" s="17" customFormat="1" ht="25.5" x14ac:dyDescent="0.35">
      <c r="C277" s="88"/>
      <c r="D277" s="52">
        <v>4412</v>
      </c>
      <c r="E277" s="333" t="s">
        <v>92</v>
      </c>
      <c r="F277" s="334"/>
      <c r="G277" s="334"/>
      <c r="H277" s="334"/>
      <c r="I277" s="334"/>
      <c r="J277" s="187">
        <v>1545114</v>
      </c>
      <c r="K277" s="273">
        <v>987760</v>
      </c>
      <c r="L277" s="2"/>
    </row>
    <row r="278" spans="3:12" s="17" customFormat="1" ht="25.5" x14ac:dyDescent="0.35">
      <c r="C278" s="155"/>
      <c r="D278" s="48">
        <v>4413</v>
      </c>
      <c r="E278" s="335" t="s">
        <v>120</v>
      </c>
      <c r="F278" s="336"/>
      <c r="G278" s="336"/>
      <c r="H278" s="336"/>
      <c r="I278" s="336"/>
      <c r="J278" s="188">
        <v>140000</v>
      </c>
      <c r="K278" s="274">
        <v>0</v>
      </c>
      <c r="L278" s="2"/>
    </row>
    <row r="279" spans="3:12" ht="25.5" x14ac:dyDescent="0.35">
      <c r="C279" s="155"/>
      <c r="D279" s="126">
        <v>4415</v>
      </c>
      <c r="E279" s="335" t="s">
        <v>93</v>
      </c>
      <c r="F279" s="336"/>
      <c r="G279" s="336"/>
      <c r="H279" s="336"/>
      <c r="I279" s="345"/>
      <c r="J279" s="196">
        <v>10300</v>
      </c>
      <c r="K279" s="285">
        <v>10300</v>
      </c>
    </row>
    <row r="280" spans="3:12" s="17" customFormat="1" ht="25.5" x14ac:dyDescent="0.35">
      <c r="C280" s="155"/>
      <c r="D280" s="104">
        <v>4416</v>
      </c>
      <c r="E280" s="335" t="s">
        <v>157</v>
      </c>
      <c r="F280" s="336"/>
      <c r="G280" s="336"/>
      <c r="H280" s="336"/>
      <c r="I280" s="345"/>
      <c r="J280" s="196">
        <v>167000</v>
      </c>
      <c r="K280" s="274">
        <v>167000</v>
      </c>
      <c r="L280" s="2"/>
    </row>
    <row r="281" spans="3:12" s="17" customFormat="1" ht="25.5" x14ac:dyDescent="0.35">
      <c r="C281" s="149"/>
      <c r="D281" s="270">
        <v>4417</v>
      </c>
      <c r="E281" s="335" t="s">
        <v>205</v>
      </c>
      <c r="F281" s="336"/>
      <c r="G281" s="336"/>
      <c r="H281" s="336"/>
      <c r="I281" s="345"/>
      <c r="J281" s="196">
        <v>0</v>
      </c>
      <c r="K281" s="188">
        <v>135582.82999999999</v>
      </c>
      <c r="L281" s="2"/>
    </row>
    <row r="282" spans="3:12" ht="26.25" thickBot="1" x14ac:dyDescent="0.4">
      <c r="C282" s="68"/>
      <c r="D282" s="110">
        <v>4419</v>
      </c>
      <c r="E282" s="482" t="s">
        <v>121</v>
      </c>
      <c r="F282" s="483"/>
      <c r="G282" s="483"/>
      <c r="H282" s="483"/>
      <c r="I282" s="483"/>
      <c r="J282" s="209">
        <v>414230</v>
      </c>
      <c r="K282" s="289">
        <v>209630</v>
      </c>
    </row>
    <row r="283" spans="3:12" s="17" customFormat="1" ht="27" thickBot="1" x14ac:dyDescent="0.45">
      <c r="C283" s="67">
        <v>463</v>
      </c>
      <c r="D283" s="53"/>
      <c r="E283" s="340" t="s">
        <v>95</v>
      </c>
      <c r="F283" s="340"/>
      <c r="G283" s="340"/>
      <c r="H283" s="340"/>
      <c r="I283" s="340"/>
      <c r="J283" s="183">
        <v>12000</v>
      </c>
      <c r="K283" s="256">
        <f>SUM(K284)</f>
        <v>12182.12</v>
      </c>
      <c r="L283" s="2"/>
    </row>
    <row r="284" spans="3:12" s="17" customFormat="1" ht="26.25" thickBot="1" x14ac:dyDescent="0.4">
      <c r="C284" s="85"/>
      <c r="D284" s="89">
        <v>4630</v>
      </c>
      <c r="E284" s="390" t="s">
        <v>95</v>
      </c>
      <c r="F284" s="376"/>
      <c r="G284" s="376"/>
      <c r="H284" s="376"/>
      <c r="I284" s="376"/>
      <c r="J284" s="192">
        <v>12000</v>
      </c>
      <c r="K284" s="283">
        <v>12182.12</v>
      </c>
      <c r="L284" s="2"/>
    </row>
    <row r="285" spans="3:12" ht="30" customHeight="1" thickBot="1" x14ac:dyDescent="0.45">
      <c r="C285" s="67">
        <v>47</v>
      </c>
      <c r="D285" s="339" t="s">
        <v>122</v>
      </c>
      <c r="E285" s="340"/>
      <c r="F285" s="340"/>
      <c r="G285" s="340"/>
      <c r="H285" s="340"/>
      <c r="I285" s="340"/>
      <c r="J285" s="183">
        <v>85000</v>
      </c>
      <c r="K285" s="256">
        <f>SUM(K286:K287)</f>
        <v>179150.05</v>
      </c>
    </row>
    <row r="286" spans="3:12" ht="25.5" x14ac:dyDescent="0.35">
      <c r="C286" s="164"/>
      <c r="D286" s="80">
        <v>4710</v>
      </c>
      <c r="E286" s="333" t="s">
        <v>96</v>
      </c>
      <c r="F286" s="334"/>
      <c r="G286" s="334"/>
      <c r="H286" s="334"/>
      <c r="I286" s="334"/>
      <c r="J286" s="187">
        <v>80000</v>
      </c>
      <c r="K286" s="273">
        <v>89650.05</v>
      </c>
    </row>
    <row r="287" spans="3:12" ht="26.25" thickBot="1" x14ac:dyDescent="0.4">
      <c r="C287" s="165"/>
      <c r="D287" s="123">
        <v>4720</v>
      </c>
      <c r="E287" s="341" t="s">
        <v>123</v>
      </c>
      <c r="F287" s="342"/>
      <c r="G287" s="342"/>
      <c r="H287" s="342"/>
      <c r="I287" s="342"/>
      <c r="J287" s="196">
        <v>5000</v>
      </c>
      <c r="K287" s="275">
        <v>89500</v>
      </c>
    </row>
    <row r="288" spans="3:12" ht="27" thickBot="1" x14ac:dyDescent="0.45">
      <c r="C288" s="77">
        <v>4</v>
      </c>
      <c r="D288" s="349" t="s">
        <v>124</v>
      </c>
      <c r="E288" s="348"/>
      <c r="F288" s="348"/>
      <c r="G288" s="348"/>
      <c r="H288" s="348"/>
      <c r="I288" s="348"/>
      <c r="J288" s="205">
        <v>3001044</v>
      </c>
      <c r="K288" s="291">
        <f>SUM(K236,K242,K245,K249,K259,K261,K269,K276,K284,K285,K273)</f>
        <v>2358109.16</v>
      </c>
    </row>
    <row r="289" spans="3:11" ht="15.75" thickBot="1" x14ac:dyDescent="0.3">
      <c r="J289" s="206"/>
    </row>
    <row r="290" spans="3:11" ht="51.75" thickBot="1" x14ac:dyDescent="0.4">
      <c r="C290" s="82" t="s">
        <v>24</v>
      </c>
      <c r="D290" s="78" t="s">
        <v>24</v>
      </c>
      <c r="E290" s="381" t="s">
        <v>25</v>
      </c>
      <c r="F290" s="382"/>
      <c r="G290" s="382"/>
      <c r="H290" s="382"/>
      <c r="I290" s="382"/>
      <c r="J290" s="181" t="s">
        <v>163</v>
      </c>
      <c r="K290" s="318" t="s">
        <v>212</v>
      </c>
    </row>
    <row r="291" spans="3:11" ht="27" thickBot="1" x14ac:dyDescent="0.4">
      <c r="C291" s="99"/>
      <c r="D291" s="406" t="s">
        <v>125</v>
      </c>
      <c r="E291" s="407"/>
      <c r="F291" s="407"/>
      <c r="G291" s="407"/>
      <c r="H291" s="407"/>
      <c r="I291" s="407"/>
      <c r="J291" s="210"/>
      <c r="K291" s="324"/>
    </row>
    <row r="292" spans="3:11" ht="27" thickBot="1" x14ac:dyDescent="0.45">
      <c r="C292" s="67">
        <v>411</v>
      </c>
      <c r="D292" s="83"/>
      <c r="E292" s="340" t="s">
        <v>49</v>
      </c>
      <c r="F292" s="340"/>
      <c r="G292" s="340"/>
      <c r="H292" s="340"/>
      <c r="I292" s="340"/>
      <c r="J292" s="191">
        <v>191750</v>
      </c>
      <c r="K292" s="263">
        <f>SUM(K293:K297)</f>
        <v>129250</v>
      </c>
    </row>
    <row r="293" spans="3:11" ht="25.5" x14ac:dyDescent="0.35">
      <c r="C293" s="84"/>
      <c r="D293" s="46">
        <v>4111</v>
      </c>
      <c r="E293" s="333" t="s">
        <v>50</v>
      </c>
      <c r="F293" s="334"/>
      <c r="G293" s="334"/>
      <c r="H293" s="334"/>
      <c r="I293" s="334"/>
      <c r="J293" s="187">
        <v>111765</v>
      </c>
      <c r="K293" s="273">
        <v>72500</v>
      </c>
    </row>
    <row r="294" spans="3:11" ht="27" customHeight="1" x14ac:dyDescent="0.35">
      <c r="C294" s="154"/>
      <c r="D294" s="48">
        <v>4112</v>
      </c>
      <c r="E294" s="335" t="s">
        <v>51</v>
      </c>
      <c r="F294" s="336"/>
      <c r="G294" s="336"/>
      <c r="H294" s="336"/>
      <c r="I294" s="336"/>
      <c r="J294" s="188">
        <v>16585</v>
      </c>
      <c r="K294" s="274">
        <v>12050</v>
      </c>
    </row>
    <row r="295" spans="3:11" ht="25.5" x14ac:dyDescent="0.35">
      <c r="C295" s="155"/>
      <c r="D295" s="48">
        <v>4113</v>
      </c>
      <c r="E295" s="335" t="s">
        <v>52</v>
      </c>
      <c r="F295" s="336"/>
      <c r="G295" s="336"/>
      <c r="H295" s="336"/>
      <c r="I295" s="336"/>
      <c r="J295" s="188">
        <v>41800</v>
      </c>
      <c r="K295" s="274">
        <v>28500</v>
      </c>
    </row>
    <row r="296" spans="3:11" ht="25.5" x14ac:dyDescent="0.35">
      <c r="C296" s="155"/>
      <c r="D296" s="48">
        <v>4114</v>
      </c>
      <c r="E296" s="335" t="s">
        <v>114</v>
      </c>
      <c r="F296" s="336"/>
      <c r="G296" s="336"/>
      <c r="H296" s="336"/>
      <c r="I296" s="336"/>
      <c r="J296" s="188">
        <v>19065</v>
      </c>
      <c r="K296" s="274">
        <v>14500</v>
      </c>
    </row>
    <row r="297" spans="3:11" ht="26.25" thickBot="1" x14ac:dyDescent="0.4">
      <c r="C297" s="85"/>
      <c r="D297" s="50">
        <v>4115</v>
      </c>
      <c r="E297" s="343" t="s">
        <v>32</v>
      </c>
      <c r="F297" s="344"/>
      <c r="G297" s="344"/>
      <c r="H297" s="344"/>
      <c r="I297" s="344"/>
      <c r="J297" s="189">
        <v>2535</v>
      </c>
      <c r="K297" s="275">
        <v>1700</v>
      </c>
    </row>
    <row r="298" spans="3:11" ht="27" thickBot="1" x14ac:dyDescent="0.45">
      <c r="C298" s="67">
        <v>412</v>
      </c>
      <c r="D298" s="53"/>
      <c r="E298" s="340" t="s">
        <v>54</v>
      </c>
      <c r="F298" s="340"/>
      <c r="G298" s="340"/>
      <c r="H298" s="340"/>
      <c r="I298" s="340"/>
      <c r="J298" s="191">
        <f>SUM(J299:J300)</f>
        <v>3000</v>
      </c>
      <c r="K298" s="263">
        <f>SUM(K299:K300)</f>
        <v>3000</v>
      </c>
    </row>
    <row r="299" spans="3:11" ht="25.5" x14ac:dyDescent="0.35">
      <c r="C299" s="84"/>
      <c r="D299" s="46">
        <v>4123</v>
      </c>
      <c r="E299" s="333" t="s">
        <v>126</v>
      </c>
      <c r="F299" s="334"/>
      <c r="G299" s="334"/>
      <c r="H299" s="334"/>
      <c r="I299" s="334"/>
      <c r="J299" s="187">
        <v>0</v>
      </c>
      <c r="K299" s="273">
        <v>0</v>
      </c>
    </row>
    <row r="300" spans="3:11" ht="26.25" thickBot="1" x14ac:dyDescent="0.4">
      <c r="C300" s="156"/>
      <c r="D300" s="54">
        <v>4127</v>
      </c>
      <c r="E300" s="343" t="s">
        <v>101</v>
      </c>
      <c r="F300" s="344"/>
      <c r="G300" s="344"/>
      <c r="H300" s="344"/>
      <c r="I300" s="344"/>
      <c r="J300" s="189">
        <v>3000</v>
      </c>
      <c r="K300" s="275">
        <v>3000</v>
      </c>
    </row>
    <row r="301" spans="3:11" ht="27" thickBot="1" x14ac:dyDescent="0.45">
      <c r="C301" s="67">
        <v>413</v>
      </c>
      <c r="D301" s="53"/>
      <c r="E301" s="340" t="s">
        <v>102</v>
      </c>
      <c r="F301" s="340"/>
      <c r="G301" s="340"/>
      <c r="H301" s="340"/>
      <c r="I301" s="340"/>
      <c r="J301" s="191">
        <f>SUM(J302)</f>
        <v>900</v>
      </c>
      <c r="K301" s="263">
        <f>SUM(K302)</f>
        <v>0</v>
      </c>
    </row>
    <row r="302" spans="3:11" ht="26.25" thickBot="1" x14ac:dyDescent="0.4">
      <c r="C302" s="85"/>
      <c r="D302" s="50">
        <v>4135</v>
      </c>
      <c r="E302" s="390" t="s">
        <v>127</v>
      </c>
      <c r="F302" s="376"/>
      <c r="G302" s="376"/>
      <c r="H302" s="376"/>
      <c r="I302" s="376"/>
      <c r="J302" s="192">
        <v>900</v>
      </c>
      <c r="K302" s="283">
        <v>0</v>
      </c>
    </row>
    <row r="303" spans="3:11" ht="27" thickBot="1" x14ac:dyDescent="0.45">
      <c r="C303" s="67">
        <v>414</v>
      </c>
      <c r="D303" s="53"/>
      <c r="E303" s="340" t="s">
        <v>133</v>
      </c>
      <c r="F303" s="340"/>
      <c r="G303" s="340"/>
      <c r="H303" s="340"/>
      <c r="I303" s="340"/>
      <c r="J303" s="191">
        <v>12950</v>
      </c>
      <c r="K303" s="263">
        <f>SUM(K304:K307)</f>
        <v>13591</v>
      </c>
    </row>
    <row r="304" spans="3:11" ht="25.5" x14ac:dyDescent="0.35">
      <c r="C304" s="157"/>
      <c r="D304" s="46">
        <v>4141</v>
      </c>
      <c r="E304" s="333" t="s">
        <v>62</v>
      </c>
      <c r="F304" s="334"/>
      <c r="G304" s="334"/>
      <c r="H304" s="334"/>
      <c r="I304" s="334"/>
      <c r="J304" s="187">
        <v>1300</v>
      </c>
      <c r="K304" s="273">
        <v>856</v>
      </c>
    </row>
    <row r="305" spans="3:12" ht="25.5" x14ac:dyDescent="0.35">
      <c r="C305" s="155"/>
      <c r="D305" s="48">
        <v>4142</v>
      </c>
      <c r="E305" s="335" t="s">
        <v>63</v>
      </c>
      <c r="F305" s="336"/>
      <c r="G305" s="336"/>
      <c r="H305" s="336"/>
      <c r="I305" s="336"/>
      <c r="J305" s="188">
        <v>850</v>
      </c>
      <c r="K305" s="274">
        <v>235</v>
      </c>
    </row>
    <row r="306" spans="3:12" ht="26.25" thickBot="1" x14ac:dyDescent="0.4">
      <c r="C306" s="84"/>
      <c r="D306" s="48">
        <v>4148</v>
      </c>
      <c r="E306" s="335" t="s">
        <v>66</v>
      </c>
      <c r="F306" s="336"/>
      <c r="G306" s="336"/>
      <c r="H306" s="336"/>
      <c r="I306" s="336"/>
      <c r="J306" s="189">
        <v>300</v>
      </c>
      <c r="K306" s="274">
        <v>0</v>
      </c>
    </row>
    <row r="307" spans="3:12" ht="26.25" thickBot="1" x14ac:dyDescent="0.4">
      <c r="C307" s="84"/>
      <c r="D307" s="55">
        <v>4149</v>
      </c>
      <c r="E307" s="344" t="s">
        <v>181</v>
      </c>
      <c r="F307" s="344"/>
      <c r="G307" s="344"/>
      <c r="H307" s="344"/>
      <c r="I307" s="400"/>
      <c r="J307" s="228">
        <v>10500</v>
      </c>
      <c r="K307" s="275">
        <v>12500</v>
      </c>
    </row>
    <row r="308" spans="3:12" ht="27" thickBot="1" x14ac:dyDescent="0.45">
      <c r="C308" s="84">
        <v>419</v>
      </c>
      <c r="D308" s="397" t="s">
        <v>182</v>
      </c>
      <c r="E308" s="398"/>
      <c r="F308" s="398"/>
      <c r="G308" s="398"/>
      <c r="H308" s="398"/>
      <c r="I308" s="399"/>
      <c r="J308" s="228">
        <v>3000</v>
      </c>
      <c r="K308" s="263">
        <f>K309</f>
        <v>2000</v>
      </c>
    </row>
    <row r="309" spans="3:12" ht="26.25" thickBot="1" x14ac:dyDescent="0.4">
      <c r="C309" s="84"/>
      <c r="D309" s="55">
        <v>4191</v>
      </c>
      <c r="E309" s="480" t="s">
        <v>152</v>
      </c>
      <c r="F309" s="480"/>
      <c r="G309" s="480"/>
      <c r="H309" s="480"/>
      <c r="I309" s="481"/>
      <c r="J309" s="228">
        <v>3000</v>
      </c>
      <c r="K309" s="283">
        <v>2000</v>
      </c>
    </row>
    <row r="310" spans="3:12" s="17" customFormat="1" ht="27" thickBot="1" x14ac:dyDescent="0.45">
      <c r="C310" s="90">
        <v>431</v>
      </c>
      <c r="D310" s="401" t="s">
        <v>81</v>
      </c>
      <c r="E310" s="402"/>
      <c r="F310" s="402"/>
      <c r="G310" s="402"/>
      <c r="H310" s="402"/>
      <c r="I310" s="402"/>
      <c r="J310" s="191">
        <v>261000</v>
      </c>
      <c r="K310" s="263">
        <f>SUM(K311:K317)</f>
        <v>336000</v>
      </c>
      <c r="L310" s="2"/>
    </row>
    <row r="311" spans="3:12" s="17" customFormat="1" ht="25.5" x14ac:dyDescent="0.35">
      <c r="C311" s="68"/>
      <c r="D311" s="69">
        <v>4313</v>
      </c>
      <c r="E311" s="333" t="s">
        <v>128</v>
      </c>
      <c r="F311" s="334"/>
      <c r="G311" s="334"/>
      <c r="H311" s="334"/>
      <c r="I311" s="334"/>
      <c r="J311" s="187">
        <v>25000</v>
      </c>
      <c r="K311" s="273">
        <v>25000</v>
      </c>
      <c r="L311" s="2"/>
    </row>
    <row r="312" spans="3:12" s="17" customFormat="1" ht="25.5" x14ac:dyDescent="0.35">
      <c r="C312" s="155"/>
      <c r="D312" s="69">
        <v>43131</v>
      </c>
      <c r="E312" s="335" t="s">
        <v>183</v>
      </c>
      <c r="F312" s="336"/>
      <c r="G312" s="336"/>
      <c r="H312" s="336"/>
      <c r="I312" s="336"/>
      <c r="J312" s="188">
        <v>100000</v>
      </c>
      <c r="K312" s="274">
        <v>100000</v>
      </c>
      <c r="L312" s="2"/>
    </row>
    <row r="313" spans="3:12" ht="27" customHeight="1" x14ac:dyDescent="0.35">
      <c r="C313" s="155"/>
      <c r="D313" s="69">
        <v>4314</v>
      </c>
      <c r="E313" s="341" t="s">
        <v>184</v>
      </c>
      <c r="F313" s="342"/>
      <c r="G313" s="342"/>
      <c r="H313" s="342"/>
      <c r="I313" s="342"/>
      <c r="J313" s="188">
        <v>12600</v>
      </c>
      <c r="K313" s="274">
        <v>12600</v>
      </c>
    </row>
    <row r="314" spans="3:12" ht="25.5" x14ac:dyDescent="0.35">
      <c r="C314" s="155"/>
      <c r="D314" s="69">
        <v>43141</v>
      </c>
      <c r="E314" s="341" t="s">
        <v>129</v>
      </c>
      <c r="F314" s="342"/>
      <c r="G314" s="342"/>
      <c r="H314" s="342"/>
      <c r="I314" s="342"/>
      <c r="J314" s="188">
        <v>8400</v>
      </c>
      <c r="K314" s="274">
        <v>8400</v>
      </c>
    </row>
    <row r="315" spans="3:12" s="17" customFormat="1" ht="25.5" x14ac:dyDescent="0.35">
      <c r="C315" s="166"/>
      <c r="D315" s="46">
        <v>4316</v>
      </c>
      <c r="E315" s="335" t="s">
        <v>130</v>
      </c>
      <c r="F315" s="336"/>
      <c r="G315" s="336"/>
      <c r="H315" s="336"/>
      <c r="I315" s="336"/>
      <c r="J315" s="194">
        <v>72000</v>
      </c>
      <c r="K315" s="274">
        <v>167000</v>
      </c>
      <c r="L315" s="2"/>
    </row>
    <row r="316" spans="3:12" ht="25.5" x14ac:dyDescent="0.35">
      <c r="C316" s="91"/>
      <c r="D316" s="232">
        <v>43181</v>
      </c>
      <c r="E316" s="335" t="s">
        <v>185</v>
      </c>
      <c r="F316" s="336"/>
      <c r="G316" s="336"/>
      <c r="H316" s="336"/>
      <c r="I316" s="345"/>
      <c r="J316" s="233">
        <v>28000</v>
      </c>
      <c r="K316" s="274">
        <v>18000</v>
      </c>
    </row>
    <row r="317" spans="3:12" s="17" customFormat="1" ht="26.25" thickBot="1" x14ac:dyDescent="0.4">
      <c r="C317" s="91"/>
      <c r="D317" s="54">
        <v>4319</v>
      </c>
      <c r="E317" s="341" t="s">
        <v>131</v>
      </c>
      <c r="F317" s="342"/>
      <c r="G317" s="342"/>
      <c r="H317" s="342"/>
      <c r="I317" s="342"/>
      <c r="J317" s="211">
        <v>15000</v>
      </c>
      <c r="K317" s="275">
        <v>5000</v>
      </c>
      <c r="L317" s="2"/>
    </row>
    <row r="318" spans="3:12" ht="27" thickBot="1" x14ac:dyDescent="0.45">
      <c r="C318" s="77">
        <v>4</v>
      </c>
      <c r="D318" s="349" t="s">
        <v>98</v>
      </c>
      <c r="E318" s="348"/>
      <c r="F318" s="348"/>
      <c r="G318" s="348"/>
      <c r="H318" s="348"/>
      <c r="I318" s="348"/>
      <c r="J318" s="205">
        <v>472600</v>
      </c>
      <c r="K318" s="291">
        <f>SUM(K292,K298,K301,K308,K303,K310)</f>
        <v>483841</v>
      </c>
    </row>
    <row r="319" spans="3:12" s="17" customFormat="1" ht="15.75" thickBot="1" x14ac:dyDescent="0.3">
      <c r="C319" s="2"/>
      <c r="D319" s="2"/>
      <c r="E319" s="2"/>
      <c r="F319" s="2"/>
      <c r="G319" s="2"/>
      <c r="H319" s="2"/>
      <c r="I319" s="2"/>
      <c r="J319" s="2"/>
      <c r="K319" s="4"/>
      <c r="L319" s="2"/>
    </row>
    <row r="320" spans="3:12" ht="51.75" thickBot="1" x14ac:dyDescent="0.4">
      <c r="C320" s="42" t="s">
        <v>24</v>
      </c>
      <c r="D320" s="78" t="s">
        <v>24</v>
      </c>
      <c r="E320" s="381" t="s">
        <v>25</v>
      </c>
      <c r="F320" s="382"/>
      <c r="G320" s="382"/>
      <c r="H320" s="382"/>
      <c r="I320" s="382"/>
      <c r="J320" s="181" t="s">
        <v>163</v>
      </c>
      <c r="K320" s="318" t="s">
        <v>212</v>
      </c>
    </row>
    <row r="321" spans="3:11" ht="58.5" customHeight="1" thickBot="1" x14ac:dyDescent="0.4">
      <c r="C321" s="122"/>
      <c r="D321" s="403" t="s">
        <v>132</v>
      </c>
      <c r="E321" s="404"/>
      <c r="F321" s="404"/>
      <c r="G321" s="404"/>
      <c r="H321" s="404"/>
      <c r="I321" s="404"/>
      <c r="J321" s="210"/>
      <c r="K321" s="325"/>
    </row>
    <row r="322" spans="3:11" ht="27" thickBot="1" x14ac:dyDescent="0.45">
      <c r="C322" s="44">
        <v>411</v>
      </c>
      <c r="D322" s="93"/>
      <c r="E322" s="340" t="s">
        <v>49</v>
      </c>
      <c r="F322" s="340"/>
      <c r="G322" s="340"/>
      <c r="H322" s="340"/>
      <c r="I322" s="340"/>
      <c r="J322" s="191">
        <v>65098</v>
      </c>
      <c r="K322" s="263">
        <f>SUM(K323:K327)</f>
        <v>49050</v>
      </c>
    </row>
    <row r="323" spans="3:11" ht="25.5" x14ac:dyDescent="0.35">
      <c r="C323" s="68"/>
      <c r="D323" s="69">
        <v>4111</v>
      </c>
      <c r="E323" s="333" t="s">
        <v>50</v>
      </c>
      <c r="F323" s="334"/>
      <c r="G323" s="334"/>
      <c r="H323" s="334"/>
      <c r="I323" s="334"/>
      <c r="J323" s="187">
        <v>38066</v>
      </c>
      <c r="K323" s="273">
        <v>27000</v>
      </c>
    </row>
    <row r="324" spans="3:11" ht="24" customHeight="1" x14ac:dyDescent="0.35">
      <c r="C324" s="155"/>
      <c r="D324" s="70">
        <v>4112</v>
      </c>
      <c r="E324" s="335" t="s">
        <v>51</v>
      </c>
      <c r="F324" s="336"/>
      <c r="G324" s="336"/>
      <c r="H324" s="336"/>
      <c r="I324" s="336"/>
      <c r="J324" s="188">
        <v>5633</v>
      </c>
      <c r="K324" s="274">
        <v>5500</v>
      </c>
    </row>
    <row r="325" spans="3:11" ht="25.5" x14ac:dyDescent="0.35">
      <c r="C325" s="155"/>
      <c r="D325" s="70">
        <v>4113</v>
      </c>
      <c r="E325" s="335" t="s">
        <v>52</v>
      </c>
      <c r="F325" s="336"/>
      <c r="G325" s="336"/>
      <c r="H325" s="336"/>
      <c r="I325" s="336"/>
      <c r="J325" s="188">
        <v>14100</v>
      </c>
      <c r="K325" s="274">
        <v>9500</v>
      </c>
    </row>
    <row r="326" spans="3:11" ht="25.5" x14ac:dyDescent="0.35">
      <c r="C326" s="68"/>
      <c r="D326" s="70">
        <v>4114</v>
      </c>
      <c r="E326" s="335" t="s">
        <v>114</v>
      </c>
      <c r="F326" s="336"/>
      <c r="G326" s="336"/>
      <c r="H326" s="336"/>
      <c r="I326" s="336"/>
      <c r="J326" s="188">
        <v>6466</v>
      </c>
      <c r="K326" s="274">
        <v>6500</v>
      </c>
    </row>
    <row r="327" spans="3:11" ht="26.25" thickBot="1" x14ac:dyDescent="0.4">
      <c r="C327" s="156"/>
      <c r="D327" s="72">
        <v>4115</v>
      </c>
      <c r="E327" s="343" t="s">
        <v>32</v>
      </c>
      <c r="F327" s="344"/>
      <c r="G327" s="344"/>
      <c r="H327" s="344"/>
      <c r="I327" s="344"/>
      <c r="J327" s="189">
        <v>833</v>
      </c>
      <c r="K327" s="275">
        <v>550</v>
      </c>
    </row>
    <row r="328" spans="3:11" ht="27" thickBot="1" x14ac:dyDescent="0.45">
      <c r="C328" s="67">
        <v>412</v>
      </c>
      <c r="D328" s="53"/>
      <c r="E328" s="340" t="s">
        <v>111</v>
      </c>
      <c r="F328" s="340"/>
      <c r="G328" s="340"/>
      <c r="H328" s="340"/>
      <c r="I328" s="340"/>
      <c r="J328" s="191">
        <v>1600</v>
      </c>
      <c r="K328" s="263">
        <f>SUM(K329:K330)</f>
        <v>163.69999999999999</v>
      </c>
    </row>
    <row r="329" spans="3:11" ht="25.5" x14ac:dyDescent="0.35">
      <c r="C329" s="68"/>
      <c r="D329" s="69">
        <v>4123</v>
      </c>
      <c r="E329" s="333" t="s">
        <v>126</v>
      </c>
      <c r="F329" s="334"/>
      <c r="G329" s="334"/>
      <c r="H329" s="334"/>
      <c r="I329" s="334"/>
      <c r="J329" s="187">
        <v>0</v>
      </c>
      <c r="K329" s="273">
        <v>0</v>
      </c>
    </row>
    <row r="330" spans="3:11" ht="26.25" thickBot="1" x14ac:dyDescent="0.4">
      <c r="C330" s="156"/>
      <c r="D330" s="73">
        <v>4127</v>
      </c>
      <c r="E330" s="343" t="s">
        <v>101</v>
      </c>
      <c r="F330" s="344"/>
      <c r="G330" s="344"/>
      <c r="H330" s="344"/>
      <c r="I330" s="344"/>
      <c r="J330" s="189">
        <v>1600</v>
      </c>
      <c r="K330" s="275">
        <v>163.69999999999999</v>
      </c>
    </row>
    <row r="331" spans="3:11" ht="27" thickBot="1" x14ac:dyDescent="0.45">
      <c r="C331" s="44">
        <v>413</v>
      </c>
      <c r="D331" s="94"/>
      <c r="E331" s="340" t="s">
        <v>102</v>
      </c>
      <c r="F331" s="340"/>
      <c r="G331" s="340"/>
      <c r="H331" s="340"/>
      <c r="I331" s="340"/>
      <c r="J331" s="191">
        <f>SUM(J332)</f>
        <v>750</v>
      </c>
      <c r="K331" s="263">
        <f>SUM(K332)</f>
        <v>0</v>
      </c>
    </row>
    <row r="332" spans="3:11" ht="26.25" thickBot="1" x14ac:dyDescent="0.4">
      <c r="C332" s="71"/>
      <c r="D332" s="72">
        <v>4135</v>
      </c>
      <c r="E332" s="390" t="s">
        <v>103</v>
      </c>
      <c r="F332" s="376"/>
      <c r="G332" s="376"/>
      <c r="H332" s="376"/>
      <c r="I332" s="376"/>
      <c r="J332" s="192">
        <v>750</v>
      </c>
      <c r="K332" s="283">
        <v>0</v>
      </c>
    </row>
    <row r="333" spans="3:11" ht="27" thickBot="1" x14ac:dyDescent="0.45">
      <c r="C333" s="67">
        <v>414</v>
      </c>
      <c r="D333" s="53"/>
      <c r="E333" s="340" t="s">
        <v>133</v>
      </c>
      <c r="F333" s="340"/>
      <c r="G333" s="340"/>
      <c r="H333" s="340"/>
      <c r="I333" s="340"/>
      <c r="J333" s="191">
        <v>3400</v>
      </c>
      <c r="K333" s="263">
        <f>SUM(K334:K337)</f>
        <v>2000</v>
      </c>
    </row>
    <row r="334" spans="3:11" ht="25.5" x14ac:dyDescent="0.35">
      <c r="C334" s="157"/>
      <c r="D334" s="69">
        <v>4141</v>
      </c>
      <c r="E334" s="333" t="s">
        <v>62</v>
      </c>
      <c r="F334" s="334"/>
      <c r="G334" s="334"/>
      <c r="H334" s="334"/>
      <c r="I334" s="334"/>
      <c r="J334" s="187">
        <v>400</v>
      </c>
      <c r="K334" s="273">
        <v>0</v>
      </c>
    </row>
    <row r="335" spans="3:11" ht="25.5" x14ac:dyDescent="0.35">
      <c r="C335" s="68"/>
      <c r="D335" s="70">
        <v>4142</v>
      </c>
      <c r="E335" s="335" t="s">
        <v>63</v>
      </c>
      <c r="F335" s="336"/>
      <c r="G335" s="336"/>
      <c r="H335" s="336"/>
      <c r="I335" s="336"/>
      <c r="J335" s="188">
        <v>800</v>
      </c>
      <c r="K335" s="274">
        <v>0</v>
      </c>
    </row>
    <row r="336" spans="3:11" ht="26.25" thickBot="1" x14ac:dyDescent="0.4">
      <c r="C336" s="156"/>
      <c r="D336" s="73">
        <v>4148</v>
      </c>
      <c r="E336" s="341" t="s">
        <v>66</v>
      </c>
      <c r="F336" s="342"/>
      <c r="G336" s="342"/>
      <c r="H336" s="342"/>
      <c r="I336" s="342"/>
      <c r="J336" s="235">
        <v>200</v>
      </c>
      <c r="K336" s="274">
        <v>0</v>
      </c>
    </row>
    <row r="337" spans="3:12" ht="26.25" thickBot="1" x14ac:dyDescent="0.4">
      <c r="C337" s="85"/>
      <c r="D337" s="104">
        <v>4149</v>
      </c>
      <c r="E337" s="514" t="s">
        <v>186</v>
      </c>
      <c r="F337" s="514"/>
      <c r="G337" s="514"/>
      <c r="H337" s="514"/>
      <c r="I337" s="335"/>
      <c r="J337" s="235">
        <v>2000</v>
      </c>
      <c r="K337" s="275">
        <v>2000</v>
      </c>
    </row>
    <row r="338" spans="3:12" ht="27" thickBot="1" x14ac:dyDescent="0.45">
      <c r="C338" s="77">
        <v>4</v>
      </c>
      <c r="D338" s="393" t="s">
        <v>98</v>
      </c>
      <c r="E338" s="405"/>
      <c r="F338" s="405"/>
      <c r="G338" s="405"/>
      <c r="H338" s="405"/>
      <c r="I338" s="405"/>
      <c r="J338" s="234">
        <f>SUM(J322,J328,J331,J333)</f>
        <v>70848</v>
      </c>
      <c r="K338" s="291">
        <f>SUM(K322,K328,K331,K333)</f>
        <v>51213.7</v>
      </c>
    </row>
    <row r="339" spans="3:12" ht="15.75" thickBot="1" x14ac:dyDescent="0.3">
      <c r="C339" s="5"/>
      <c r="D339" s="6"/>
      <c r="E339" s="6"/>
      <c r="F339" s="6"/>
      <c r="G339" s="6"/>
      <c r="H339" s="6"/>
      <c r="I339" s="6"/>
      <c r="J339" s="6"/>
    </row>
    <row r="340" spans="3:12" s="17" customFormat="1" ht="51.75" thickBot="1" x14ac:dyDescent="0.4">
      <c r="C340" s="41" t="s">
        <v>24</v>
      </c>
      <c r="D340" s="95" t="s">
        <v>24</v>
      </c>
      <c r="E340" s="381" t="s">
        <v>25</v>
      </c>
      <c r="F340" s="382"/>
      <c r="G340" s="382"/>
      <c r="H340" s="382"/>
      <c r="I340" s="382"/>
      <c r="J340" s="181" t="s">
        <v>163</v>
      </c>
      <c r="K340" s="318" t="s">
        <v>212</v>
      </c>
      <c r="L340" s="2"/>
    </row>
    <row r="341" spans="3:12" ht="27" thickBot="1" x14ac:dyDescent="0.45">
      <c r="C341" s="66"/>
      <c r="D341" s="484" t="s">
        <v>203</v>
      </c>
      <c r="E341" s="485"/>
      <c r="F341" s="485"/>
      <c r="G341" s="485"/>
      <c r="H341" s="485"/>
      <c r="I341" s="485"/>
      <c r="J341" s="182"/>
      <c r="K341" s="325"/>
    </row>
    <row r="342" spans="3:12" ht="27" thickBot="1" x14ac:dyDescent="0.45">
      <c r="C342" s="67">
        <v>411</v>
      </c>
      <c r="D342" s="83"/>
      <c r="E342" s="340" t="s">
        <v>49</v>
      </c>
      <c r="F342" s="340"/>
      <c r="G342" s="340"/>
      <c r="H342" s="340"/>
      <c r="I342" s="340"/>
      <c r="J342" s="191">
        <v>51698</v>
      </c>
      <c r="K342" s="263">
        <f>SUM(K343:K347)</f>
        <v>65350</v>
      </c>
    </row>
    <row r="343" spans="3:12" ht="25.5" x14ac:dyDescent="0.35">
      <c r="C343" s="157"/>
      <c r="D343" s="69">
        <v>4111</v>
      </c>
      <c r="E343" s="333" t="s">
        <v>50</v>
      </c>
      <c r="F343" s="334"/>
      <c r="G343" s="334"/>
      <c r="H343" s="334"/>
      <c r="I343" s="334"/>
      <c r="J343" s="187">
        <v>30266</v>
      </c>
      <c r="K343" s="273">
        <v>37000</v>
      </c>
    </row>
    <row r="344" spans="3:12" ht="33" customHeight="1" x14ac:dyDescent="0.35">
      <c r="C344" s="68"/>
      <c r="D344" s="70">
        <v>4112</v>
      </c>
      <c r="E344" s="335" t="s">
        <v>51</v>
      </c>
      <c r="F344" s="336"/>
      <c r="G344" s="336"/>
      <c r="H344" s="336"/>
      <c r="I344" s="336"/>
      <c r="J344" s="188">
        <v>4483</v>
      </c>
      <c r="K344" s="274">
        <v>6000</v>
      </c>
    </row>
    <row r="345" spans="3:12" ht="25.5" x14ac:dyDescent="0.35">
      <c r="C345" s="154"/>
      <c r="D345" s="70">
        <v>4113</v>
      </c>
      <c r="E345" s="335" t="s">
        <v>52</v>
      </c>
      <c r="F345" s="336"/>
      <c r="G345" s="336"/>
      <c r="H345" s="336"/>
      <c r="I345" s="336"/>
      <c r="J345" s="188">
        <v>11100</v>
      </c>
      <c r="K345" s="274">
        <v>15000</v>
      </c>
    </row>
    <row r="346" spans="3:12" ht="25.5" x14ac:dyDescent="0.35">
      <c r="C346" s="154"/>
      <c r="D346" s="70">
        <v>4114</v>
      </c>
      <c r="E346" s="335" t="s">
        <v>114</v>
      </c>
      <c r="F346" s="336"/>
      <c r="G346" s="336"/>
      <c r="H346" s="336"/>
      <c r="I346" s="336"/>
      <c r="J346" s="188">
        <v>5216</v>
      </c>
      <c r="K346" s="274">
        <v>6500</v>
      </c>
    </row>
    <row r="347" spans="3:12" ht="26.25" thickBot="1" x14ac:dyDescent="0.4">
      <c r="C347" s="156"/>
      <c r="D347" s="72">
        <v>4115</v>
      </c>
      <c r="E347" s="343" t="s">
        <v>32</v>
      </c>
      <c r="F347" s="344"/>
      <c r="G347" s="344"/>
      <c r="H347" s="344"/>
      <c r="I347" s="344"/>
      <c r="J347" s="189">
        <v>633</v>
      </c>
      <c r="K347" s="275">
        <v>850</v>
      </c>
    </row>
    <row r="348" spans="3:12" ht="27" thickBot="1" x14ac:dyDescent="0.45">
      <c r="C348" s="67">
        <v>412</v>
      </c>
      <c r="D348" s="53"/>
      <c r="E348" s="340" t="s">
        <v>54</v>
      </c>
      <c r="F348" s="340"/>
      <c r="G348" s="340"/>
      <c r="H348" s="340"/>
      <c r="I348" s="340"/>
      <c r="J348" s="191">
        <v>700</v>
      </c>
      <c r="K348" s="263">
        <f>SUM(K349:K350)</f>
        <v>81.849999999999994</v>
      </c>
    </row>
    <row r="349" spans="3:12" ht="25.5" x14ac:dyDescent="0.35">
      <c r="C349" s="68"/>
      <c r="D349" s="69">
        <v>4123</v>
      </c>
      <c r="E349" s="333" t="s">
        <v>55</v>
      </c>
      <c r="F349" s="334"/>
      <c r="G349" s="334"/>
      <c r="H349" s="334"/>
      <c r="I349" s="334"/>
      <c r="J349" s="187">
        <v>0</v>
      </c>
      <c r="K349" s="273">
        <v>0</v>
      </c>
    </row>
    <row r="350" spans="3:12" ht="26.25" thickBot="1" x14ac:dyDescent="0.4">
      <c r="C350" s="156"/>
      <c r="D350" s="73">
        <v>4127</v>
      </c>
      <c r="E350" s="343" t="s">
        <v>101</v>
      </c>
      <c r="F350" s="344"/>
      <c r="G350" s="344"/>
      <c r="H350" s="344"/>
      <c r="I350" s="344"/>
      <c r="J350" s="189">
        <v>700</v>
      </c>
      <c r="K350" s="275">
        <v>81.849999999999994</v>
      </c>
    </row>
    <row r="351" spans="3:12" ht="27" thickBot="1" x14ac:dyDescent="0.45">
      <c r="C351" s="67">
        <v>413</v>
      </c>
      <c r="D351" s="53"/>
      <c r="E351" s="340" t="s">
        <v>102</v>
      </c>
      <c r="F351" s="340"/>
      <c r="G351" s="340"/>
      <c r="H351" s="340"/>
      <c r="I351" s="340"/>
      <c r="J351" s="191">
        <f>SUM(J352)</f>
        <v>350</v>
      </c>
      <c r="K351" s="263">
        <f>SUM(K352)</f>
        <v>0</v>
      </c>
    </row>
    <row r="352" spans="3:12" ht="26.25" thickBot="1" x14ac:dyDescent="0.4">
      <c r="C352" s="67"/>
      <c r="D352" s="50">
        <v>4135</v>
      </c>
      <c r="E352" s="390" t="s">
        <v>103</v>
      </c>
      <c r="F352" s="376"/>
      <c r="G352" s="376"/>
      <c r="H352" s="376"/>
      <c r="I352" s="376"/>
      <c r="J352" s="192">
        <v>350</v>
      </c>
      <c r="K352" s="283">
        <v>0</v>
      </c>
    </row>
    <row r="353" spans="3:12" ht="27" thickBot="1" x14ac:dyDescent="0.45">
      <c r="C353" s="67">
        <v>414</v>
      </c>
      <c r="D353" s="53"/>
      <c r="E353" s="340" t="s">
        <v>133</v>
      </c>
      <c r="F353" s="340"/>
      <c r="G353" s="340"/>
      <c r="H353" s="340"/>
      <c r="I353" s="340"/>
      <c r="J353" s="191">
        <v>36000</v>
      </c>
      <c r="K353" s="263">
        <f>SUM(K354:K357)</f>
        <v>60000</v>
      </c>
    </row>
    <row r="354" spans="3:12" ht="25.5" x14ac:dyDescent="0.35">
      <c r="C354" s="88"/>
      <c r="D354" s="46">
        <v>4141</v>
      </c>
      <c r="E354" s="333" t="s">
        <v>62</v>
      </c>
      <c r="F354" s="334"/>
      <c r="G354" s="334"/>
      <c r="H354" s="334"/>
      <c r="I354" s="334"/>
      <c r="J354" s="187">
        <v>200</v>
      </c>
      <c r="K354" s="273">
        <v>0</v>
      </c>
    </row>
    <row r="355" spans="3:12" ht="25.5" x14ac:dyDescent="0.35">
      <c r="C355" s="155"/>
      <c r="D355" s="48">
        <v>4142</v>
      </c>
      <c r="E355" s="335" t="s">
        <v>63</v>
      </c>
      <c r="F355" s="336"/>
      <c r="G355" s="336"/>
      <c r="H355" s="336"/>
      <c r="I355" s="336"/>
      <c r="J355" s="188">
        <v>250</v>
      </c>
      <c r="K355" s="274">
        <v>0</v>
      </c>
    </row>
    <row r="356" spans="3:12" ht="25.5" x14ac:dyDescent="0.35">
      <c r="C356" s="84"/>
      <c r="D356" s="54">
        <v>4148</v>
      </c>
      <c r="E356" s="341" t="s">
        <v>66</v>
      </c>
      <c r="F356" s="342"/>
      <c r="G356" s="342"/>
      <c r="H356" s="342"/>
      <c r="I356" s="342"/>
      <c r="J356" s="196">
        <v>100</v>
      </c>
      <c r="K356" s="274">
        <v>0</v>
      </c>
    </row>
    <row r="357" spans="3:12" ht="26.25" thickBot="1" x14ac:dyDescent="0.4">
      <c r="C357" s="28"/>
      <c r="D357" s="104">
        <v>4149</v>
      </c>
      <c r="E357" s="37" t="s">
        <v>67</v>
      </c>
      <c r="F357" s="37"/>
      <c r="G357" s="57"/>
      <c r="H357" s="236"/>
      <c r="I357" s="37"/>
      <c r="J357" s="235">
        <v>35450</v>
      </c>
      <c r="K357" s="275">
        <v>60000</v>
      </c>
    </row>
    <row r="358" spans="3:12" ht="27" thickBot="1" x14ac:dyDescent="0.45">
      <c r="C358" s="523">
        <v>418</v>
      </c>
      <c r="D358" s="525" t="s">
        <v>134</v>
      </c>
      <c r="E358" s="396"/>
      <c r="F358" s="396"/>
      <c r="G358" s="396"/>
      <c r="H358" s="396"/>
      <c r="I358" s="396"/>
      <c r="J358" s="190">
        <f>SUM(J359)</f>
        <v>30000</v>
      </c>
      <c r="K358" s="263">
        <f>SUM(K359)</f>
        <v>100000</v>
      </c>
    </row>
    <row r="359" spans="3:12" ht="26.25" thickBot="1" x14ac:dyDescent="0.4">
      <c r="C359" s="524"/>
      <c r="D359" s="59">
        <v>41811</v>
      </c>
      <c r="E359" s="526" t="s">
        <v>74</v>
      </c>
      <c r="F359" s="516"/>
      <c r="G359" s="516"/>
      <c r="H359" s="516"/>
      <c r="I359" s="516"/>
      <c r="J359" s="192">
        <v>30000</v>
      </c>
      <c r="K359" s="283">
        <v>100000</v>
      </c>
    </row>
    <row r="360" spans="3:12" s="17" customFormat="1" ht="27" thickBot="1" x14ac:dyDescent="0.45">
      <c r="C360" s="221">
        <v>431</v>
      </c>
      <c r="D360" s="339" t="s">
        <v>187</v>
      </c>
      <c r="E360" s="340"/>
      <c r="F360" s="340"/>
      <c r="G360" s="340"/>
      <c r="H360" s="340"/>
      <c r="I360" s="515"/>
      <c r="J360" s="191">
        <v>80000</v>
      </c>
      <c r="K360" s="260">
        <f>SUM(K361)</f>
        <v>60130</v>
      </c>
      <c r="L360" s="2"/>
    </row>
    <row r="361" spans="3:12" s="17" customFormat="1" ht="26.25" thickBot="1" x14ac:dyDescent="0.4">
      <c r="C361" s="221"/>
      <c r="D361" s="237">
        <v>43181</v>
      </c>
      <c r="E361" s="516" t="s">
        <v>107</v>
      </c>
      <c r="F361" s="516"/>
      <c r="G361" s="516"/>
      <c r="H361" s="516"/>
      <c r="I361" s="517"/>
      <c r="J361" s="192">
        <v>80000</v>
      </c>
      <c r="K361" s="283">
        <v>60130</v>
      </c>
      <c r="L361" s="2"/>
    </row>
    <row r="362" spans="3:12" s="17" customFormat="1" ht="27" thickBot="1" x14ac:dyDescent="0.45">
      <c r="C362" s="79">
        <v>4</v>
      </c>
      <c r="D362" s="393" t="s">
        <v>98</v>
      </c>
      <c r="E362" s="391"/>
      <c r="F362" s="391"/>
      <c r="G362" s="391"/>
      <c r="H362" s="391"/>
      <c r="I362" s="391"/>
      <c r="J362" s="199">
        <v>198748</v>
      </c>
      <c r="K362" s="292">
        <f>SUM(K342+K348+K351+K353+K358+K360)</f>
        <v>285561.84999999998</v>
      </c>
      <c r="L362" s="2"/>
    </row>
    <row r="363" spans="3:12" s="17" customFormat="1" ht="15.75" thickBot="1" x14ac:dyDescent="0.3">
      <c r="C363" s="2"/>
      <c r="D363" s="11"/>
      <c r="E363" s="11"/>
      <c r="F363" s="11"/>
      <c r="G363" s="11"/>
      <c r="H363" s="11"/>
      <c r="I363" s="11"/>
      <c r="J363" s="212"/>
      <c r="K363" s="4"/>
      <c r="L363" s="2"/>
    </row>
    <row r="364" spans="3:12" s="17" customFormat="1" ht="51.75" thickBot="1" x14ac:dyDescent="0.4">
      <c r="C364" s="81" t="s">
        <v>24</v>
      </c>
      <c r="D364" s="42" t="s">
        <v>24</v>
      </c>
      <c r="E364" s="381" t="s">
        <v>25</v>
      </c>
      <c r="F364" s="382"/>
      <c r="G364" s="382"/>
      <c r="H364" s="382"/>
      <c r="I364" s="382"/>
      <c r="J364" s="181" t="s">
        <v>163</v>
      </c>
      <c r="K364" s="305" t="s">
        <v>212</v>
      </c>
      <c r="L364" s="2"/>
    </row>
    <row r="365" spans="3:12" ht="27" thickBot="1" x14ac:dyDescent="0.4">
      <c r="C365" s="43"/>
      <c r="D365" s="392" t="s">
        <v>135</v>
      </c>
      <c r="E365" s="392"/>
      <c r="F365" s="392"/>
      <c r="G365" s="392"/>
      <c r="H365" s="392"/>
      <c r="I365" s="392"/>
      <c r="J365" s="210"/>
      <c r="K365" s="325"/>
    </row>
    <row r="366" spans="3:12" ht="27" thickBot="1" x14ac:dyDescent="0.45">
      <c r="C366" s="51">
        <v>411</v>
      </c>
      <c r="D366" s="120"/>
      <c r="E366" s="396" t="s">
        <v>49</v>
      </c>
      <c r="F366" s="396"/>
      <c r="G366" s="396"/>
      <c r="H366" s="396"/>
      <c r="I366" s="396"/>
      <c r="J366" s="191">
        <v>54000</v>
      </c>
      <c r="K366" s="263">
        <f>SUM(K367:K371)</f>
        <v>56250</v>
      </c>
    </row>
    <row r="367" spans="3:12" ht="25.5" x14ac:dyDescent="0.35">
      <c r="C367" s="152"/>
      <c r="D367" s="46">
        <v>4111</v>
      </c>
      <c r="E367" s="333" t="s">
        <v>50</v>
      </c>
      <c r="F367" s="334"/>
      <c r="G367" s="334"/>
      <c r="H367" s="334"/>
      <c r="I367" s="334"/>
      <c r="J367" s="187">
        <v>31565</v>
      </c>
      <c r="K367" s="273">
        <v>32500</v>
      </c>
    </row>
    <row r="368" spans="3:12" ht="25.5" x14ac:dyDescent="0.35">
      <c r="C368" s="47"/>
      <c r="D368" s="114">
        <v>4112</v>
      </c>
      <c r="E368" s="335" t="s">
        <v>51</v>
      </c>
      <c r="F368" s="336"/>
      <c r="G368" s="336"/>
      <c r="H368" s="336"/>
      <c r="I368" s="336"/>
      <c r="J368" s="188">
        <v>4685</v>
      </c>
      <c r="K368" s="274">
        <v>5100</v>
      </c>
    </row>
    <row r="369" spans="3:12" ht="25.5" x14ac:dyDescent="0.35">
      <c r="C369" s="149"/>
      <c r="D369" s="114">
        <v>4113</v>
      </c>
      <c r="E369" s="335" t="s">
        <v>52</v>
      </c>
      <c r="F369" s="336"/>
      <c r="G369" s="336"/>
      <c r="H369" s="336"/>
      <c r="I369" s="336"/>
      <c r="J369" s="188">
        <v>11700</v>
      </c>
      <c r="K369" s="274">
        <v>12500</v>
      </c>
    </row>
    <row r="370" spans="3:12" ht="25.5" x14ac:dyDescent="0.35">
      <c r="C370" s="150"/>
      <c r="D370" s="114">
        <v>4114</v>
      </c>
      <c r="E370" s="335" t="s">
        <v>114</v>
      </c>
      <c r="F370" s="336"/>
      <c r="G370" s="336"/>
      <c r="H370" s="336"/>
      <c r="I370" s="336"/>
      <c r="J370" s="188">
        <v>5365</v>
      </c>
      <c r="K370" s="274">
        <v>5500</v>
      </c>
    </row>
    <row r="371" spans="3:12" ht="26.25" thickBot="1" x14ac:dyDescent="0.4">
      <c r="C371" s="49"/>
      <c r="D371" s="115">
        <v>4115</v>
      </c>
      <c r="E371" s="343" t="s">
        <v>32</v>
      </c>
      <c r="F371" s="344"/>
      <c r="G371" s="344"/>
      <c r="H371" s="344"/>
      <c r="I371" s="344"/>
      <c r="J371" s="189">
        <v>685</v>
      </c>
      <c r="K371" s="275">
        <v>650</v>
      </c>
    </row>
    <row r="372" spans="3:12" ht="27" thickBot="1" x14ac:dyDescent="0.45">
      <c r="C372" s="51">
        <v>412</v>
      </c>
      <c r="D372" s="113"/>
      <c r="E372" s="340" t="s">
        <v>54</v>
      </c>
      <c r="F372" s="340"/>
      <c r="G372" s="340"/>
      <c r="H372" s="340"/>
      <c r="I372" s="340"/>
      <c r="J372" s="191">
        <v>3000</v>
      </c>
      <c r="K372" s="263">
        <f>SUM(K373:K374)</f>
        <v>163.69999999999999</v>
      </c>
    </row>
    <row r="373" spans="3:12" ht="25.5" x14ac:dyDescent="0.35">
      <c r="C373" s="152"/>
      <c r="D373" s="46">
        <v>4123</v>
      </c>
      <c r="E373" s="333" t="s">
        <v>55</v>
      </c>
      <c r="F373" s="334"/>
      <c r="G373" s="334"/>
      <c r="H373" s="334"/>
      <c r="I373" s="334"/>
      <c r="J373" s="187">
        <v>0</v>
      </c>
      <c r="K373" s="273">
        <v>0</v>
      </c>
    </row>
    <row r="374" spans="3:12" ht="26.25" thickBot="1" x14ac:dyDescent="0.4">
      <c r="C374" s="47"/>
      <c r="D374" s="54">
        <v>4127</v>
      </c>
      <c r="E374" s="343" t="s">
        <v>101</v>
      </c>
      <c r="F374" s="344"/>
      <c r="G374" s="344"/>
      <c r="H374" s="344"/>
      <c r="I374" s="344"/>
      <c r="J374" s="189">
        <v>1500</v>
      </c>
      <c r="K374" s="275">
        <v>163.69999999999999</v>
      </c>
    </row>
    <row r="375" spans="3:12" ht="27" thickBot="1" x14ac:dyDescent="0.45">
      <c r="C375" s="51">
        <v>413</v>
      </c>
      <c r="D375" s="113"/>
      <c r="E375" s="340" t="s">
        <v>102</v>
      </c>
      <c r="F375" s="340"/>
      <c r="G375" s="340"/>
      <c r="H375" s="340"/>
      <c r="I375" s="340"/>
      <c r="J375" s="191">
        <f>SUM(J376)</f>
        <v>350</v>
      </c>
      <c r="K375" s="263">
        <f>SUM(K376)</f>
        <v>0</v>
      </c>
    </row>
    <row r="376" spans="3:12" ht="26.25" thickBot="1" x14ac:dyDescent="0.4">
      <c r="C376" s="49"/>
      <c r="D376" s="115">
        <v>4135</v>
      </c>
      <c r="E376" s="390" t="s">
        <v>103</v>
      </c>
      <c r="F376" s="376"/>
      <c r="G376" s="376"/>
      <c r="H376" s="376"/>
      <c r="I376" s="376"/>
      <c r="J376" s="192">
        <v>350</v>
      </c>
      <c r="K376" s="283">
        <v>0</v>
      </c>
    </row>
    <row r="377" spans="3:12" ht="27" thickBot="1" x14ac:dyDescent="0.45">
      <c r="C377" s="51">
        <v>414</v>
      </c>
      <c r="D377" s="113"/>
      <c r="E377" s="340" t="s">
        <v>133</v>
      </c>
      <c r="F377" s="340"/>
      <c r="G377" s="340"/>
      <c r="H377" s="340"/>
      <c r="I377" s="340"/>
      <c r="J377" s="191">
        <v>850</v>
      </c>
      <c r="K377" s="263">
        <f>SUM(K378:K381)</f>
        <v>7000</v>
      </c>
    </row>
    <row r="378" spans="3:12" ht="25.5" x14ac:dyDescent="0.35">
      <c r="C378" s="152"/>
      <c r="D378" s="46">
        <v>4141</v>
      </c>
      <c r="E378" s="333" t="s">
        <v>62</v>
      </c>
      <c r="F378" s="334"/>
      <c r="G378" s="334"/>
      <c r="H378" s="334"/>
      <c r="I378" s="334"/>
      <c r="J378" s="187">
        <v>500</v>
      </c>
      <c r="K378" s="273">
        <v>0</v>
      </c>
    </row>
    <row r="379" spans="3:12" ht="25.5" x14ac:dyDescent="0.35">
      <c r="C379" s="47"/>
      <c r="D379" s="114">
        <v>4142</v>
      </c>
      <c r="E379" s="335" t="s">
        <v>63</v>
      </c>
      <c r="F379" s="336"/>
      <c r="G379" s="336"/>
      <c r="H379" s="336"/>
      <c r="I379" s="336"/>
      <c r="J379" s="188">
        <v>250</v>
      </c>
      <c r="K379" s="274">
        <v>0</v>
      </c>
    </row>
    <row r="380" spans="3:12" ht="25.5" x14ac:dyDescent="0.35">
      <c r="C380" s="167"/>
      <c r="D380" s="114">
        <v>4148</v>
      </c>
      <c r="E380" s="335" t="s">
        <v>66</v>
      </c>
      <c r="F380" s="336"/>
      <c r="G380" s="336"/>
      <c r="H380" s="336"/>
      <c r="I380" s="336"/>
      <c r="J380" s="188">
        <v>100</v>
      </c>
      <c r="K380" s="274">
        <v>1000</v>
      </c>
    </row>
    <row r="381" spans="3:12" s="17" customFormat="1" ht="26.25" thickBot="1" x14ac:dyDescent="0.4">
      <c r="C381" s="47"/>
      <c r="D381" s="271">
        <v>4149</v>
      </c>
      <c r="E381" s="336" t="s">
        <v>206</v>
      </c>
      <c r="F381" s="336"/>
      <c r="G381" s="336"/>
      <c r="H381" s="336"/>
      <c r="I381" s="345"/>
      <c r="J381" s="196">
        <v>0</v>
      </c>
      <c r="K381" s="275">
        <v>6000</v>
      </c>
      <c r="L381" s="2"/>
    </row>
    <row r="382" spans="3:12" ht="27" thickBot="1" x14ac:dyDescent="0.45">
      <c r="C382" s="121">
        <v>4</v>
      </c>
      <c r="D382" s="391" t="s">
        <v>98</v>
      </c>
      <c r="E382" s="391"/>
      <c r="F382" s="391"/>
      <c r="G382" s="391"/>
      <c r="H382" s="391"/>
      <c r="I382" s="391"/>
      <c r="J382" s="213">
        <v>56700</v>
      </c>
      <c r="K382" s="292">
        <f>SUM(K366,K372,K375,K377)</f>
        <v>63413.7</v>
      </c>
    </row>
    <row r="383" spans="3:12" ht="21" thickBot="1" x14ac:dyDescent="0.35">
      <c r="C383" s="8"/>
      <c r="D383" s="12"/>
      <c r="E383" s="12"/>
      <c r="F383" s="12"/>
      <c r="G383" s="12"/>
      <c r="H383" s="12"/>
      <c r="I383" s="12"/>
      <c r="J383" s="7"/>
    </row>
    <row r="384" spans="3:12" ht="51.75" thickBot="1" x14ac:dyDescent="0.4">
      <c r="C384" s="119" t="s">
        <v>24</v>
      </c>
      <c r="D384" s="65" t="s">
        <v>24</v>
      </c>
      <c r="E384" s="394" t="s">
        <v>25</v>
      </c>
      <c r="F384" s="395"/>
      <c r="G384" s="395"/>
      <c r="H384" s="395"/>
      <c r="I384" s="395"/>
      <c r="J384" s="200" t="s">
        <v>163</v>
      </c>
      <c r="K384" s="305" t="s">
        <v>212</v>
      </c>
    </row>
    <row r="385" spans="3:11" ht="63.75" customHeight="1" thickBot="1" x14ac:dyDescent="0.4">
      <c r="C385" s="99"/>
      <c r="D385" s="367" t="s">
        <v>136</v>
      </c>
      <c r="E385" s="368"/>
      <c r="F385" s="368"/>
      <c r="G385" s="368"/>
      <c r="H385" s="368"/>
      <c r="I385" s="368"/>
      <c r="J385" s="201"/>
      <c r="K385" s="325"/>
    </row>
    <row r="386" spans="3:11" ht="27" thickBot="1" x14ac:dyDescent="0.45">
      <c r="C386" s="44">
        <v>411</v>
      </c>
      <c r="D386" s="93"/>
      <c r="E386" s="396" t="s">
        <v>49</v>
      </c>
      <c r="F386" s="396"/>
      <c r="G386" s="396"/>
      <c r="H386" s="396"/>
      <c r="I386" s="396"/>
      <c r="J386" s="191">
        <v>44000</v>
      </c>
      <c r="K386" s="263">
        <f>SUM(K387:K391)</f>
        <v>35100</v>
      </c>
    </row>
    <row r="387" spans="3:11" ht="25.5" x14ac:dyDescent="0.35">
      <c r="C387" s="157"/>
      <c r="D387" s="69">
        <v>4111</v>
      </c>
      <c r="E387" s="333" t="s">
        <v>50</v>
      </c>
      <c r="F387" s="334"/>
      <c r="G387" s="334"/>
      <c r="H387" s="334"/>
      <c r="I387" s="334"/>
      <c r="J387" s="187">
        <v>25665</v>
      </c>
      <c r="K387" s="273">
        <v>20000</v>
      </c>
    </row>
    <row r="388" spans="3:11" ht="51.75" customHeight="1" x14ac:dyDescent="0.35">
      <c r="C388" s="68"/>
      <c r="D388" s="70">
        <v>4112</v>
      </c>
      <c r="E388" s="335" t="s">
        <v>51</v>
      </c>
      <c r="F388" s="336"/>
      <c r="G388" s="336"/>
      <c r="H388" s="336"/>
      <c r="I388" s="336"/>
      <c r="J388" s="188">
        <v>3835</v>
      </c>
      <c r="K388" s="274">
        <v>3000</v>
      </c>
    </row>
    <row r="389" spans="3:11" ht="25.5" x14ac:dyDescent="0.35">
      <c r="C389" s="154"/>
      <c r="D389" s="70">
        <v>4113</v>
      </c>
      <c r="E389" s="335" t="s">
        <v>52</v>
      </c>
      <c r="F389" s="336"/>
      <c r="G389" s="336"/>
      <c r="H389" s="336"/>
      <c r="I389" s="336"/>
      <c r="J389" s="188">
        <v>9500</v>
      </c>
      <c r="K389" s="274">
        <v>8500</v>
      </c>
    </row>
    <row r="390" spans="3:11" ht="25.5" x14ac:dyDescent="0.35">
      <c r="C390" s="155"/>
      <c r="D390" s="70">
        <v>4114</v>
      </c>
      <c r="E390" s="335" t="s">
        <v>52</v>
      </c>
      <c r="F390" s="336"/>
      <c r="G390" s="336"/>
      <c r="H390" s="336"/>
      <c r="I390" s="336"/>
      <c r="J390" s="188">
        <v>4465</v>
      </c>
      <c r="K390" s="274">
        <v>3200</v>
      </c>
    </row>
    <row r="391" spans="3:11" ht="26.25" thickBot="1" x14ac:dyDescent="0.4">
      <c r="C391" s="71"/>
      <c r="D391" s="72">
        <v>4115</v>
      </c>
      <c r="E391" s="343" t="s">
        <v>32</v>
      </c>
      <c r="F391" s="344"/>
      <c r="G391" s="344"/>
      <c r="H391" s="344"/>
      <c r="I391" s="344"/>
      <c r="J391" s="189">
        <v>535</v>
      </c>
      <c r="K391" s="275">
        <v>400</v>
      </c>
    </row>
    <row r="392" spans="3:11" ht="27" thickBot="1" x14ac:dyDescent="0.45">
      <c r="C392" s="44">
        <v>412</v>
      </c>
      <c r="D392" s="96"/>
      <c r="E392" s="340" t="s">
        <v>54</v>
      </c>
      <c r="F392" s="340"/>
      <c r="G392" s="340"/>
      <c r="H392" s="340"/>
      <c r="I392" s="340"/>
      <c r="J392" s="191">
        <v>700</v>
      </c>
      <c r="K392" s="263">
        <f>SUM(K393:K394)</f>
        <v>81.849999999999994</v>
      </c>
    </row>
    <row r="393" spans="3:11" ht="25.5" x14ac:dyDescent="0.35">
      <c r="C393" s="157"/>
      <c r="D393" s="69">
        <v>4123</v>
      </c>
      <c r="E393" s="333" t="s">
        <v>62</v>
      </c>
      <c r="F393" s="334"/>
      <c r="G393" s="334"/>
      <c r="H393" s="334"/>
      <c r="I393" s="334"/>
      <c r="J393" s="187">
        <v>0</v>
      </c>
      <c r="K393" s="273">
        <v>0</v>
      </c>
    </row>
    <row r="394" spans="3:11" ht="26.25" thickBot="1" x14ac:dyDescent="0.4">
      <c r="C394" s="68"/>
      <c r="D394" s="73">
        <v>4127</v>
      </c>
      <c r="E394" s="343" t="s">
        <v>101</v>
      </c>
      <c r="F394" s="344"/>
      <c r="G394" s="344"/>
      <c r="H394" s="344"/>
      <c r="I394" s="344"/>
      <c r="J394" s="189">
        <v>700</v>
      </c>
      <c r="K394" s="275">
        <v>81.849999999999994</v>
      </c>
    </row>
    <row r="395" spans="3:11" ht="27" thickBot="1" x14ac:dyDescent="0.45">
      <c r="C395" s="44">
        <v>413</v>
      </c>
      <c r="D395" s="112"/>
      <c r="E395" s="340" t="s">
        <v>102</v>
      </c>
      <c r="F395" s="340"/>
      <c r="G395" s="340"/>
      <c r="H395" s="340"/>
      <c r="I395" s="340"/>
      <c r="J395" s="191">
        <f>SUM(J396)</f>
        <v>350</v>
      </c>
      <c r="K395" s="263">
        <f>SUM(K396)</f>
        <v>0</v>
      </c>
    </row>
    <row r="396" spans="3:11" ht="26.25" thickBot="1" x14ac:dyDescent="0.4">
      <c r="C396" s="71"/>
      <c r="D396" s="72">
        <v>4135</v>
      </c>
      <c r="E396" s="390" t="s">
        <v>103</v>
      </c>
      <c r="F396" s="376"/>
      <c r="G396" s="376"/>
      <c r="H396" s="376"/>
      <c r="I396" s="376"/>
      <c r="J396" s="192">
        <v>350</v>
      </c>
      <c r="K396" s="283">
        <v>0</v>
      </c>
    </row>
    <row r="397" spans="3:11" ht="27" thickBot="1" x14ac:dyDescent="0.45">
      <c r="C397" s="44">
        <v>414</v>
      </c>
      <c r="D397" s="112"/>
      <c r="E397" s="340" t="s">
        <v>61</v>
      </c>
      <c r="F397" s="340"/>
      <c r="G397" s="340"/>
      <c r="H397" s="340"/>
      <c r="I397" s="340"/>
      <c r="J397" s="191">
        <v>10600</v>
      </c>
      <c r="K397" s="263">
        <f>SUM(K398:K402)</f>
        <v>1000</v>
      </c>
    </row>
    <row r="398" spans="3:11" ht="25.5" x14ac:dyDescent="0.35">
      <c r="C398" s="68"/>
      <c r="D398" s="69">
        <v>4141</v>
      </c>
      <c r="E398" s="333" t="s">
        <v>62</v>
      </c>
      <c r="F398" s="334"/>
      <c r="G398" s="334"/>
      <c r="H398" s="334"/>
      <c r="I398" s="334"/>
      <c r="J398" s="187">
        <v>200</v>
      </c>
      <c r="K398" s="273">
        <v>0</v>
      </c>
    </row>
    <row r="399" spans="3:11" ht="25.5" x14ac:dyDescent="0.35">
      <c r="C399" s="155"/>
      <c r="D399" s="70">
        <v>4142</v>
      </c>
      <c r="E399" s="335" t="s">
        <v>63</v>
      </c>
      <c r="F399" s="336"/>
      <c r="G399" s="336"/>
      <c r="H399" s="336"/>
      <c r="I399" s="336"/>
      <c r="J399" s="188">
        <v>300</v>
      </c>
      <c r="K399" s="274">
        <v>0</v>
      </c>
    </row>
    <row r="400" spans="3:11" ht="25.5" x14ac:dyDescent="0.35">
      <c r="C400" s="68"/>
      <c r="D400" s="73">
        <v>4146</v>
      </c>
      <c r="E400" s="518" t="s">
        <v>188</v>
      </c>
      <c r="F400" s="519"/>
      <c r="G400" s="519"/>
      <c r="H400" s="519"/>
      <c r="I400" s="520"/>
      <c r="J400" s="196">
        <v>5000</v>
      </c>
      <c r="K400" s="274">
        <v>1000</v>
      </c>
    </row>
    <row r="401" spans="3:12" ht="25.5" x14ac:dyDescent="0.35">
      <c r="C401" s="68"/>
      <c r="D401" s="73">
        <v>4148</v>
      </c>
      <c r="E401" s="341" t="s">
        <v>66</v>
      </c>
      <c r="F401" s="342"/>
      <c r="G401" s="342"/>
      <c r="H401" s="342"/>
      <c r="I401" s="342"/>
      <c r="J401" s="235">
        <v>100</v>
      </c>
      <c r="K401" s="274">
        <v>0</v>
      </c>
    </row>
    <row r="402" spans="3:12" ht="26.25" thickBot="1" x14ac:dyDescent="0.4">
      <c r="C402" s="68"/>
      <c r="D402" s="106">
        <v>4149</v>
      </c>
      <c r="E402" s="480" t="s">
        <v>67</v>
      </c>
      <c r="F402" s="480"/>
      <c r="G402" s="480"/>
      <c r="H402" s="480"/>
      <c r="I402" s="480"/>
      <c r="J402" s="235">
        <v>5000</v>
      </c>
      <c r="K402" s="275">
        <v>0</v>
      </c>
    </row>
    <row r="403" spans="3:12" s="17" customFormat="1" ht="27" thickBot="1" x14ac:dyDescent="0.45">
      <c r="C403" s="77">
        <v>4</v>
      </c>
      <c r="D403" s="349" t="s">
        <v>98</v>
      </c>
      <c r="E403" s="348"/>
      <c r="F403" s="348"/>
      <c r="G403" s="348"/>
      <c r="H403" s="348"/>
      <c r="I403" s="348"/>
      <c r="J403" s="238">
        <f>SUM(J386,J392,J395,J397)</f>
        <v>55650</v>
      </c>
      <c r="K403" s="292">
        <f>SUM(K386,K392,K395,K397)</f>
        <v>36181.85</v>
      </c>
      <c r="L403" s="2"/>
    </row>
    <row r="404" spans="3:12" ht="21" thickBot="1" x14ac:dyDescent="0.35">
      <c r="C404" s="8"/>
      <c r="D404" s="12"/>
      <c r="E404" s="12"/>
      <c r="F404" s="12"/>
      <c r="G404" s="12"/>
      <c r="H404" s="12"/>
      <c r="I404" s="9"/>
      <c r="J404" s="7"/>
    </row>
    <row r="405" spans="3:12" s="17" customFormat="1" ht="51.75" thickBot="1" x14ac:dyDescent="0.4">
      <c r="C405" s="41" t="s">
        <v>24</v>
      </c>
      <c r="D405" s="92" t="s">
        <v>24</v>
      </c>
      <c r="E405" s="394" t="s">
        <v>25</v>
      </c>
      <c r="F405" s="395"/>
      <c r="G405" s="395"/>
      <c r="H405" s="395"/>
      <c r="I405" s="395"/>
      <c r="J405" s="200" t="s">
        <v>163</v>
      </c>
      <c r="K405" s="318" t="s">
        <v>212</v>
      </c>
      <c r="L405" s="2"/>
    </row>
    <row r="406" spans="3:12" ht="27" thickBot="1" x14ac:dyDescent="0.4">
      <c r="C406" s="66"/>
      <c r="D406" s="367" t="s">
        <v>137</v>
      </c>
      <c r="E406" s="368"/>
      <c r="F406" s="368"/>
      <c r="G406" s="368"/>
      <c r="H406" s="368"/>
      <c r="I406" s="368"/>
      <c r="J406" s="214"/>
      <c r="K406" s="325"/>
    </row>
    <row r="407" spans="3:12" ht="27" thickBot="1" x14ac:dyDescent="0.45">
      <c r="C407" s="44">
        <v>411</v>
      </c>
      <c r="D407" s="93"/>
      <c r="E407" s="340" t="s">
        <v>49</v>
      </c>
      <c r="F407" s="340"/>
      <c r="G407" s="340"/>
      <c r="H407" s="340"/>
      <c r="I407" s="340"/>
      <c r="J407" s="191">
        <v>52000</v>
      </c>
      <c r="K407" s="263">
        <f>SUM(K408:K412)</f>
        <v>88600</v>
      </c>
    </row>
    <row r="408" spans="3:12" ht="25.5" x14ac:dyDescent="0.35">
      <c r="C408" s="68"/>
      <c r="D408" s="69">
        <v>4111</v>
      </c>
      <c r="E408" s="333" t="s">
        <v>50</v>
      </c>
      <c r="F408" s="334"/>
      <c r="G408" s="334"/>
      <c r="H408" s="334"/>
      <c r="I408" s="334"/>
      <c r="J408" s="187">
        <v>30650</v>
      </c>
      <c r="K408" s="273">
        <v>52000</v>
      </c>
    </row>
    <row r="409" spans="3:12" ht="25.5" x14ac:dyDescent="0.35">
      <c r="C409" s="155"/>
      <c r="D409" s="70">
        <v>4112</v>
      </c>
      <c r="E409" s="335" t="s">
        <v>51</v>
      </c>
      <c r="F409" s="336"/>
      <c r="G409" s="336"/>
      <c r="H409" s="336"/>
      <c r="I409" s="336"/>
      <c r="J409" s="188">
        <v>4300</v>
      </c>
      <c r="K409" s="274">
        <v>7500</v>
      </c>
    </row>
    <row r="410" spans="3:12" ht="25.5" x14ac:dyDescent="0.35">
      <c r="C410" s="155"/>
      <c r="D410" s="70">
        <v>4113</v>
      </c>
      <c r="E410" s="335" t="s">
        <v>52</v>
      </c>
      <c r="F410" s="336"/>
      <c r="G410" s="336"/>
      <c r="H410" s="336"/>
      <c r="I410" s="336"/>
      <c r="J410" s="188">
        <v>11250</v>
      </c>
      <c r="K410" s="274">
        <v>19500</v>
      </c>
    </row>
    <row r="411" spans="3:12" ht="25.5" x14ac:dyDescent="0.35">
      <c r="C411" s="155"/>
      <c r="D411" s="70">
        <v>4114</v>
      </c>
      <c r="E411" s="335" t="s">
        <v>52</v>
      </c>
      <c r="F411" s="336"/>
      <c r="G411" s="336"/>
      <c r="H411" s="336"/>
      <c r="I411" s="336"/>
      <c r="J411" s="188">
        <v>5100</v>
      </c>
      <c r="K411" s="274">
        <v>8500</v>
      </c>
    </row>
    <row r="412" spans="3:12" ht="26.25" thickBot="1" x14ac:dyDescent="0.4">
      <c r="C412" s="71"/>
      <c r="D412" s="72">
        <v>4115</v>
      </c>
      <c r="E412" s="343" t="s">
        <v>32</v>
      </c>
      <c r="F412" s="344"/>
      <c r="G412" s="344"/>
      <c r="H412" s="344"/>
      <c r="I412" s="344"/>
      <c r="J412" s="189">
        <v>700</v>
      </c>
      <c r="K412" s="275">
        <v>1100</v>
      </c>
    </row>
    <row r="413" spans="3:12" ht="27" thickBot="1" x14ac:dyDescent="0.45">
      <c r="C413" s="44">
        <v>412</v>
      </c>
      <c r="D413" s="96"/>
      <c r="E413" s="340" t="s">
        <v>54</v>
      </c>
      <c r="F413" s="340"/>
      <c r="G413" s="340"/>
      <c r="H413" s="340"/>
      <c r="I413" s="340"/>
      <c r="J413" s="191">
        <v>700</v>
      </c>
      <c r="K413" s="263">
        <f>SUM(K414:K415)</f>
        <v>81.849999999999994</v>
      </c>
    </row>
    <row r="414" spans="3:12" ht="25.5" x14ac:dyDescent="0.35">
      <c r="C414" s="68"/>
      <c r="D414" s="69">
        <v>4123</v>
      </c>
      <c r="E414" s="333" t="s">
        <v>62</v>
      </c>
      <c r="F414" s="334"/>
      <c r="G414" s="334"/>
      <c r="H414" s="334"/>
      <c r="I414" s="334"/>
      <c r="J414" s="187">
        <v>0</v>
      </c>
      <c r="K414" s="273">
        <v>0</v>
      </c>
    </row>
    <row r="415" spans="3:12" ht="26.25" thickBot="1" x14ac:dyDescent="0.4">
      <c r="C415" s="156"/>
      <c r="D415" s="73">
        <v>4127</v>
      </c>
      <c r="E415" s="343" t="s">
        <v>101</v>
      </c>
      <c r="F415" s="344"/>
      <c r="G415" s="344"/>
      <c r="H415" s="344"/>
      <c r="I415" s="344"/>
      <c r="J415" s="189">
        <v>700</v>
      </c>
      <c r="K415" s="274">
        <v>81.849999999999994</v>
      </c>
    </row>
    <row r="416" spans="3:12" ht="27" thickBot="1" x14ac:dyDescent="0.45">
      <c r="C416" s="44">
        <v>413</v>
      </c>
      <c r="D416" s="112"/>
      <c r="E416" s="340" t="s">
        <v>102</v>
      </c>
      <c r="F416" s="340"/>
      <c r="G416" s="340"/>
      <c r="H416" s="340"/>
      <c r="I416" s="340"/>
      <c r="J416" s="191">
        <v>2500</v>
      </c>
      <c r="K416" s="286">
        <f>SUM(K417)</f>
        <v>0</v>
      </c>
    </row>
    <row r="417" spans="3:12" ht="26.25" thickBot="1" x14ac:dyDescent="0.4">
      <c r="C417" s="71"/>
      <c r="D417" s="72">
        <v>4135</v>
      </c>
      <c r="E417" s="390" t="s">
        <v>103</v>
      </c>
      <c r="F417" s="376"/>
      <c r="G417" s="376"/>
      <c r="H417" s="376"/>
      <c r="I417" s="376"/>
      <c r="J417" s="192">
        <v>2500</v>
      </c>
      <c r="K417" s="275">
        <v>0</v>
      </c>
    </row>
    <row r="418" spans="3:12" ht="27" thickBot="1" x14ac:dyDescent="0.45">
      <c r="C418" s="44">
        <v>414</v>
      </c>
      <c r="D418" s="112"/>
      <c r="E418" s="340" t="s">
        <v>61</v>
      </c>
      <c r="F418" s="340"/>
      <c r="G418" s="340"/>
      <c r="H418" s="340"/>
      <c r="I418" s="340"/>
      <c r="J418" s="191">
        <v>51800</v>
      </c>
      <c r="K418" s="263">
        <f>SUM(K419:K422)</f>
        <v>85000</v>
      </c>
    </row>
    <row r="419" spans="3:12" ht="25.5" x14ac:dyDescent="0.35">
      <c r="C419" s="157"/>
      <c r="D419" s="69">
        <v>4141</v>
      </c>
      <c r="E419" s="333" t="s">
        <v>62</v>
      </c>
      <c r="F419" s="334"/>
      <c r="G419" s="334"/>
      <c r="H419" s="334"/>
      <c r="I419" s="334"/>
      <c r="J419" s="187">
        <v>400</v>
      </c>
      <c r="K419" s="273">
        <v>0</v>
      </c>
    </row>
    <row r="420" spans="3:12" ht="25.5" x14ac:dyDescent="0.35">
      <c r="C420" s="68"/>
      <c r="D420" s="70">
        <v>4142</v>
      </c>
      <c r="E420" s="335" t="s">
        <v>63</v>
      </c>
      <c r="F420" s="336"/>
      <c r="G420" s="336"/>
      <c r="H420" s="336"/>
      <c r="I420" s="336"/>
      <c r="J420" s="188">
        <v>300</v>
      </c>
      <c r="K420" s="274">
        <v>0</v>
      </c>
    </row>
    <row r="421" spans="3:12" ht="26.25" thickBot="1" x14ac:dyDescent="0.4">
      <c r="C421" s="156"/>
      <c r="D421" s="73">
        <v>4148</v>
      </c>
      <c r="E421" s="341" t="s">
        <v>66</v>
      </c>
      <c r="F421" s="342"/>
      <c r="G421" s="342"/>
      <c r="H421" s="342"/>
      <c r="I421" s="342"/>
      <c r="J421" s="196">
        <v>100</v>
      </c>
      <c r="K421" s="274">
        <v>0</v>
      </c>
    </row>
    <row r="422" spans="3:12" ht="26.25" thickBot="1" x14ac:dyDescent="0.4">
      <c r="C422" s="85"/>
      <c r="D422" s="104">
        <v>4149</v>
      </c>
      <c r="E422" s="514" t="s">
        <v>67</v>
      </c>
      <c r="F422" s="514"/>
      <c r="G422" s="514"/>
      <c r="H422" s="514"/>
      <c r="I422" s="514"/>
      <c r="J422" s="235">
        <v>51000</v>
      </c>
      <c r="K422" s="275">
        <v>85000</v>
      </c>
    </row>
    <row r="423" spans="3:12" ht="27" thickBot="1" x14ac:dyDescent="0.45">
      <c r="C423" s="77">
        <v>4</v>
      </c>
      <c r="D423" s="393" t="s">
        <v>98</v>
      </c>
      <c r="E423" s="405"/>
      <c r="F423" s="405"/>
      <c r="G423" s="405"/>
      <c r="H423" s="405"/>
      <c r="I423" s="405"/>
      <c r="J423" s="238">
        <f>SUM(J407,J413,J416,J418)</f>
        <v>107000</v>
      </c>
      <c r="K423" s="292">
        <f>SUM(K407,K413,K416,K418)</f>
        <v>173681.85</v>
      </c>
    </row>
    <row r="424" spans="3:12" ht="15.75" thickBot="1" x14ac:dyDescent="0.3"/>
    <row r="425" spans="3:12" s="17" customFormat="1" ht="51.75" thickBot="1" x14ac:dyDescent="0.4">
      <c r="C425" s="82" t="s">
        <v>24</v>
      </c>
      <c r="D425" s="78" t="s">
        <v>24</v>
      </c>
      <c r="E425" s="381" t="s">
        <v>25</v>
      </c>
      <c r="F425" s="382"/>
      <c r="G425" s="382"/>
      <c r="H425" s="382"/>
      <c r="I425" s="382"/>
      <c r="J425" s="181" t="s">
        <v>163</v>
      </c>
      <c r="K425" s="318" t="s">
        <v>212</v>
      </c>
      <c r="L425" s="2"/>
    </row>
    <row r="426" spans="3:12" ht="27" thickBot="1" x14ac:dyDescent="0.4">
      <c r="C426" s="99"/>
      <c r="D426" s="521" t="s">
        <v>189</v>
      </c>
      <c r="E426" s="522"/>
      <c r="F426" s="522"/>
      <c r="G426" s="522"/>
      <c r="H426" s="522"/>
      <c r="I426" s="522"/>
      <c r="J426" s="215"/>
      <c r="K426" s="325"/>
    </row>
    <row r="427" spans="3:12" ht="31.5" customHeight="1" thickBot="1" x14ac:dyDescent="0.45">
      <c r="C427" s="44">
        <v>411</v>
      </c>
      <c r="D427" s="125"/>
      <c r="E427" s="488" t="s">
        <v>49</v>
      </c>
      <c r="F427" s="488"/>
      <c r="G427" s="488"/>
      <c r="H427" s="488"/>
      <c r="I427" s="488"/>
      <c r="J427" s="186">
        <v>16800</v>
      </c>
      <c r="K427" s="272">
        <v>0</v>
      </c>
    </row>
    <row r="428" spans="3:12" s="17" customFormat="1" ht="52.5" customHeight="1" x14ac:dyDescent="0.35">
      <c r="C428" s="157"/>
      <c r="D428" s="107">
        <v>4111</v>
      </c>
      <c r="E428" s="491" t="s">
        <v>50</v>
      </c>
      <c r="F428" s="470"/>
      <c r="G428" s="470"/>
      <c r="H428" s="470"/>
      <c r="I428" s="470"/>
      <c r="J428" s="202">
        <v>10000</v>
      </c>
      <c r="K428" s="276">
        <v>0</v>
      </c>
      <c r="L428" s="2"/>
    </row>
    <row r="429" spans="3:12" s="17" customFormat="1" ht="31.5" customHeight="1" x14ac:dyDescent="0.35">
      <c r="C429" s="68"/>
      <c r="D429" s="108">
        <v>4112</v>
      </c>
      <c r="E429" s="479" t="s">
        <v>51</v>
      </c>
      <c r="F429" s="476"/>
      <c r="G429" s="476"/>
      <c r="H429" s="476"/>
      <c r="I429" s="476"/>
      <c r="J429" s="203">
        <v>1400</v>
      </c>
      <c r="K429" s="277">
        <v>0</v>
      </c>
      <c r="L429" s="2"/>
    </row>
    <row r="430" spans="3:12" s="17" customFormat="1" ht="26.25" customHeight="1" x14ac:dyDescent="0.35">
      <c r="C430" s="155"/>
      <c r="D430" s="108">
        <v>4113</v>
      </c>
      <c r="E430" s="479" t="s">
        <v>52</v>
      </c>
      <c r="F430" s="476"/>
      <c r="G430" s="476"/>
      <c r="H430" s="476"/>
      <c r="I430" s="476"/>
      <c r="J430" s="203">
        <v>3600</v>
      </c>
      <c r="K430" s="277">
        <v>0</v>
      </c>
      <c r="L430" s="2"/>
    </row>
    <row r="431" spans="3:12" s="17" customFormat="1" ht="25.5" customHeight="1" x14ac:dyDescent="0.35">
      <c r="C431" s="68"/>
      <c r="D431" s="108">
        <v>4114</v>
      </c>
      <c r="E431" s="479" t="s">
        <v>52</v>
      </c>
      <c r="F431" s="476"/>
      <c r="G431" s="476"/>
      <c r="H431" s="476"/>
      <c r="I431" s="476"/>
      <c r="J431" s="203">
        <v>1600</v>
      </c>
      <c r="K431" s="277">
        <v>0</v>
      </c>
      <c r="L431" s="2"/>
    </row>
    <row r="432" spans="3:12" s="17" customFormat="1" ht="25.5" customHeight="1" thickBot="1" x14ac:dyDescent="0.4">
      <c r="C432" s="169"/>
      <c r="D432" s="168">
        <v>4115</v>
      </c>
      <c r="E432" s="486" t="s">
        <v>32</v>
      </c>
      <c r="F432" s="487"/>
      <c r="G432" s="487"/>
      <c r="H432" s="487"/>
      <c r="I432" s="487"/>
      <c r="J432" s="204">
        <v>200</v>
      </c>
      <c r="K432" s="278">
        <v>0</v>
      </c>
      <c r="L432" s="2"/>
    </row>
    <row r="433" spans="3:12" s="17" customFormat="1" ht="26.25" customHeight="1" thickBot="1" x14ac:dyDescent="0.45">
      <c r="C433" s="44">
        <v>412</v>
      </c>
      <c r="D433" s="124"/>
      <c r="E433" s="488" t="s">
        <v>54</v>
      </c>
      <c r="F433" s="488"/>
      <c r="G433" s="488"/>
      <c r="H433" s="488"/>
      <c r="I433" s="488"/>
      <c r="J433" s="186">
        <v>0</v>
      </c>
      <c r="K433" s="272">
        <v>0</v>
      </c>
      <c r="L433" s="2"/>
    </row>
    <row r="434" spans="3:12" s="17" customFormat="1" ht="24" customHeight="1" thickBot="1" x14ac:dyDescent="0.4">
      <c r="C434" s="68"/>
      <c r="D434" s="111">
        <v>4127</v>
      </c>
      <c r="E434" s="486" t="s">
        <v>101</v>
      </c>
      <c r="F434" s="487"/>
      <c r="G434" s="487"/>
      <c r="H434" s="487"/>
      <c r="I434" s="487"/>
      <c r="J434" s="204">
        <v>0</v>
      </c>
      <c r="K434" s="326">
        <v>0</v>
      </c>
      <c r="L434" s="2"/>
    </row>
    <row r="435" spans="3:12" s="17" customFormat="1" ht="27.75" customHeight="1" thickBot="1" x14ac:dyDescent="0.45">
      <c r="C435" s="44">
        <v>413</v>
      </c>
      <c r="D435" s="124"/>
      <c r="E435" s="488" t="s">
        <v>102</v>
      </c>
      <c r="F435" s="488"/>
      <c r="G435" s="488"/>
      <c r="H435" s="488"/>
      <c r="I435" s="488"/>
      <c r="J435" s="186">
        <v>600</v>
      </c>
      <c r="K435" s="272">
        <v>0</v>
      </c>
      <c r="L435" s="2"/>
    </row>
    <row r="436" spans="3:12" s="17" customFormat="1" ht="31.5" customHeight="1" thickBot="1" x14ac:dyDescent="0.4">
      <c r="C436" s="71"/>
      <c r="D436" s="239">
        <v>4131</v>
      </c>
      <c r="E436" s="490" t="s">
        <v>115</v>
      </c>
      <c r="F436" s="490"/>
      <c r="G436" s="490"/>
      <c r="H436" s="490"/>
      <c r="I436" s="492"/>
      <c r="J436" s="216">
        <v>100</v>
      </c>
      <c r="K436" s="276">
        <v>0</v>
      </c>
      <c r="L436" s="2"/>
    </row>
    <row r="437" spans="3:12" s="17" customFormat="1" ht="22.5" customHeight="1" thickBot="1" x14ac:dyDescent="0.4">
      <c r="C437" s="71"/>
      <c r="D437" s="239">
        <v>4133</v>
      </c>
      <c r="E437" s="490" t="s">
        <v>190</v>
      </c>
      <c r="F437" s="490"/>
      <c r="G437" s="490"/>
      <c r="H437" s="490"/>
      <c r="I437" s="492"/>
      <c r="J437" s="216"/>
      <c r="K437" s="277">
        <v>0</v>
      </c>
      <c r="L437" s="2"/>
    </row>
    <row r="438" spans="3:12" s="17" customFormat="1" ht="31.5" customHeight="1" thickBot="1" x14ac:dyDescent="0.4">
      <c r="C438" s="71"/>
      <c r="D438" s="239">
        <v>4134</v>
      </c>
      <c r="E438" s="490" t="s">
        <v>191</v>
      </c>
      <c r="F438" s="490"/>
      <c r="G438" s="490"/>
      <c r="H438" s="490"/>
      <c r="I438" s="492"/>
      <c r="J438" s="216">
        <v>0</v>
      </c>
      <c r="K438" s="277">
        <v>0</v>
      </c>
      <c r="L438" s="2"/>
    </row>
    <row r="439" spans="3:12" s="17" customFormat="1" ht="31.5" customHeight="1" thickBot="1" x14ac:dyDescent="0.4">
      <c r="C439" s="71"/>
      <c r="D439" s="109">
        <v>4135</v>
      </c>
      <c r="E439" s="489" t="s">
        <v>103</v>
      </c>
      <c r="F439" s="490"/>
      <c r="G439" s="490"/>
      <c r="H439" s="490"/>
      <c r="I439" s="490"/>
      <c r="J439" s="216">
        <v>500</v>
      </c>
      <c r="K439" s="278">
        <v>0</v>
      </c>
      <c r="L439" s="2"/>
    </row>
    <row r="440" spans="3:12" s="17" customFormat="1" ht="31.5" customHeight="1" thickBot="1" x14ac:dyDescent="0.45">
      <c r="C440" s="44">
        <v>414</v>
      </c>
      <c r="D440" s="124"/>
      <c r="E440" s="488" t="s">
        <v>61</v>
      </c>
      <c r="F440" s="488"/>
      <c r="G440" s="488"/>
      <c r="H440" s="488"/>
      <c r="I440" s="488"/>
      <c r="J440" s="186">
        <v>400</v>
      </c>
      <c r="K440" s="272">
        <v>0</v>
      </c>
      <c r="L440" s="2"/>
    </row>
    <row r="441" spans="3:12" s="17" customFormat="1" ht="31.5" customHeight="1" x14ac:dyDescent="0.35">
      <c r="C441" s="68"/>
      <c r="D441" s="107">
        <v>4141</v>
      </c>
      <c r="E441" s="491" t="s">
        <v>62</v>
      </c>
      <c r="F441" s="470"/>
      <c r="G441" s="470"/>
      <c r="H441" s="470"/>
      <c r="I441" s="470"/>
      <c r="J441" s="202">
        <v>200</v>
      </c>
      <c r="K441" s="276">
        <v>0</v>
      </c>
      <c r="L441" s="2"/>
    </row>
    <row r="442" spans="3:12" s="17" customFormat="1" ht="25.5" customHeight="1" x14ac:dyDescent="0.35">
      <c r="C442" s="154"/>
      <c r="D442" s="108">
        <v>4142</v>
      </c>
      <c r="E442" s="479" t="s">
        <v>63</v>
      </c>
      <c r="F442" s="476"/>
      <c r="G442" s="476"/>
      <c r="H442" s="476"/>
      <c r="I442" s="476"/>
      <c r="J442" s="203">
        <v>100</v>
      </c>
      <c r="K442" s="277">
        <v>0</v>
      </c>
      <c r="L442" s="2"/>
    </row>
    <row r="443" spans="3:12" s="17" customFormat="1" ht="31.5" customHeight="1" x14ac:dyDescent="0.35">
      <c r="C443" s="154"/>
      <c r="D443" s="108">
        <v>4143</v>
      </c>
      <c r="E443" s="479" t="s">
        <v>192</v>
      </c>
      <c r="F443" s="476"/>
      <c r="G443" s="476"/>
      <c r="H443" s="476"/>
      <c r="I443" s="477"/>
      <c r="J443" s="203">
        <v>0</v>
      </c>
      <c r="K443" s="277">
        <v>0</v>
      </c>
      <c r="L443" s="2"/>
    </row>
    <row r="444" spans="3:12" s="17" customFormat="1" ht="24" customHeight="1" thickBot="1" x14ac:dyDescent="0.4">
      <c r="C444" s="170"/>
      <c r="D444" s="108">
        <v>4148</v>
      </c>
      <c r="E444" s="479" t="s">
        <v>66</v>
      </c>
      <c r="F444" s="476"/>
      <c r="G444" s="476"/>
      <c r="H444" s="476"/>
      <c r="I444" s="476"/>
      <c r="J444" s="203">
        <v>100</v>
      </c>
      <c r="K444" s="278">
        <v>0</v>
      </c>
      <c r="L444" s="2"/>
    </row>
    <row r="445" spans="3:12" s="17" customFormat="1" ht="26.25" customHeight="1" thickBot="1" x14ac:dyDescent="0.45">
      <c r="C445" s="84">
        <v>419</v>
      </c>
      <c r="D445" s="423" t="s">
        <v>193</v>
      </c>
      <c r="E445" s="474"/>
      <c r="F445" s="474"/>
      <c r="G445" s="474"/>
      <c r="H445" s="474"/>
      <c r="I445" s="475"/>
      <c r="J445" s="242">
        <v>0</v>
      </c>
      <c r="K445" s="272">
        <v>0</v>
      </c>
      <c r="L445" s="2"/>
    </row>
    <row r="446" spans="3:12" s="17" customFormat="1" ht="26.25" customHeight="1" thickBot="1" x14ac:dyDescent="0.4">
      <c r="C446" s="84"/>
      <c r="D446" s="240">
        <v>4191</v>
      </c>
      <c r="E446" s="480" t="s">
        <v>152</v>
      </c>
      <c r="F446" s="480"/>
      <c r="G446" s="480"/>
      <c r="H446" s="480"/>
      <c r="I446" s="481"/>
      <c r="J446" s="241">
        <v>0</v>
      </c>
      <c r="K446" s="276">
        <v>0</v>
      </c>
      <c r="L446" s="2"/>
    </row>
    <row r="447" spans="3:12" s="17" customFormat="1" ht="26.25" customHeight="1" thickBot="1" x14ac:dyDescent="0.4">
      <c r="C447" s="84"/>
      <c r="D447" s="240">
        <v>4196</v>
      </c>
      <c r="E447" s="476" t="s">
        <v>194</v>
      </c>
      <c r="F447" s="476"/>
      <c r="G447" s="476"/>
      <c r="H447" s="476"/>
      <c r="I447" s="477"/>
      <c r="J447" s="241">
        <v>0</v>
      </c>
      <c r="K447" s="278">
        <v>0</v>
      </c>
      <c r="L447" s="2"/>
    </row>
    <row r="448" spans="3:12" s="17" customFormat="1" ht="26.25" customHeight="1" thickBot="1" x14ac:dyDescent="0.45">
      <c r="C448" s="84">
        <v>431</v>
      </c>
      <c r="D448" s="401" t="s">
        <v>81</v>
      </c>
      <c r="E448" s="402"/>
      <c r="F448" s="402"/>
      <c r="G448" s="402"/>
      <c r="H448" s="402"/>
      <c r="I448" s="402"/>
      <c r="J448" s="241">
        <v>0</v>
      </c>
      <c r="K448" s="272">
        <v>0</v>
      </c>
      <c r="L448" s="2"/>
    </row>
    <row r="449" spans="3:12" s="17" customFormat="1" ht="26.25" customHeight="1" x14ac:dyDescent="0.35">
      <c r="C449" s="84"/>
      <c r="D449" s="240">
        <v>4314</v>
      </c>
      <c r="E449" s="470" t="s">
        <v>195</v>
      </c>
      <c r="F449" s="470"/>
      <c r="G449" s="470"/>
      <c r="H449" s="470"/>
      <c r="I449" s="471"/>
      <c r="J449" s="241">
        <v>0</v>
      </c>
      <c r="K449" s="276">
        <v>0</v>
      </c>
      <c r="L449" s="2"/>
    </row>
    <row r="450" spans="3:12" s="17" customFormat="1" ht="26.25" customHeight="1" thickBot="1" x14ac:dyDescent="0.4">
      <c r="C450" s="84"/>
      <c r="D450" s="240">
        <v>4319</v>
      </c>
      <c r="E450" s="472" t="s">
        <v>196</v>
      </c>
      <c r="F450" s="472"/>
      <c r="G450" s="472"/>
      <c r="H450" s="472"/>
      <c r="I450" s="473"/>
      <c r="J450" s="241">
        <v>0</v>
      </c>
      <c r="K450" s="278">
        <v>0</v>
      </c>
      <c r="L450" s="2"/>
    </row>
    <row r="451" spans="3:12" s="17" customFormat="1" ht="26.25" customHeight="1" thickBot="1" x14ac:dyDescent="0.45">
      <c r="C451" s="84">
        <v>441</v>
      </c>
      <c r="D451" s="423" t="s">
        <v>197</v>
      </c>
      <c r="E451" s="474"/>
      <c r="F451" s="474"/>
      <c r="G451" s="474"/>
      <c r="H451" s="474"/>
      <c r="I451" s="475"/>
      <c r="J451" s="242">
        <v>0</v>
      </c>
      <c r="K451" s="272">
        <v>0</v>
      </c>
      <c r="L451" s="2"/>
    </row>
    <row r="452" spans="3:12" s="17" customFormat="1" ht="26.25" customHeight="1" x14ac:dyDescent="0.35">
      <c r="C452" s="84"/>
      <c r="D452" s="240">
        <v>4413</v>
      </c>
      <c r="E452" s="476" t="s">
        <v>198</v>
      </c>
      <c r="F452" s="476"/>
      <c r="G452" s="476"/>
      <c r="H452" s="476"/>
      <c r="I452" s="477"/>
      <c r="J452" s="241">
        <v>0</v>
      </c>
      <c r="K452" s="276">
        <v>0</v>
      </c>
      <c r="L452" s="2"/>
    </row>
    <row r="453" spans="3:12" s="17" customFormat="1" ht="26.25" customHeight="1" x14ac:dyDescent="0.35">
      <c r="C453" s="84"/>
      <c r="D453" s="240">
        <v>4415</v>
      </c>
      <c r="E453" s="476" t="s">
        <v>199</v>
      </c>
      <c r="F453" s="476"/>
      <c r="G453" s="476"/>
      <c r="H453" s="476"/>
      <c r="I453" s="477"/>
      <c r="J453" s="241">
        <v>0</v>
      </c>
      <c r="K453" s="277">
        <v>0</v>
      </c>
      <c r="L453" s="2"/>
    </row>
    <row r="454" spans="3:12" s="17" customFormat="1" ht="26.25" customHeight="1" thickBot="1" x14ac:dyDescent="0.4">
      <c r="C454" s="84"/>
      <c r="D454" s="240">
        <v>4416</v>
      </c>
      <c r="E454" s="476" t="s">
        <v>200</v>
      </c>
      <c r="F454" s="476"/>
      <c r="G454" s="476"/>
      <c r="H454" s="476"/>
      <c r="I454" s="477"/>
      <c r="J454" s="241">
        <v>0</v>
      </c>
      <c r="K454" s="278">
        <v>0</v>
      </c>
      <c r="L454" s="2"/>
    </row>
    <row r="455" spans="3:12" s="17" customFormat="1" ht="26.25" customHeight="1" thickBot="1" x14ac:dyDescent="0.45">
      <c r="C455" s="97">
        <v>4</v>
      </c>
      <c r="D455" s="511" t="s">
        <v>98</v>
      </c>
      <c r="E455" s="512"/>
      <c r="F455" s="512"/>
      <c r="G455" s="512"/>
      <c r="H455" s="512"/>
      <c r="I455" s="512"/>
      <c r="J455" s="217">
        <f>SUM(J427,J433,J435,J440)</f>
        <v>17800</v>
      </c>
      <c r="K455" s="284">
        <v>0</v>
      </c>
      <c r="L455" s="2"/>
    </row>
    <row r="456" spans="3:12" s="17" customFormat="1" ht="26.25" customHeight="1" x14ac:dyDescent="0.25">
      <c r="C456" s="2"/>
      <c r="D456" s="2"/>
      <c r="E456" s="2"/>
      <c r="F456" s="2"/>
      <c r="G456" s="2"/>
      <c r="H456" s="2"/>
      <c r="I456" s="2"/>
      <c r="J456" s="2"/>
      <c r="K456" s="4"/>
      <c r="L456" s="2"/>
    </row>
    <row r="457" spans="3:12" s="17" customFormat="1" ht="26.25" customHeight="1" x14ac:dyDescent="0.25">
      <c r="C457" s="2"/>
      <c r="D457" s="2"/>
      <c r="E457" s="2"/>
      <c r="F457" s="2"/>
      <c r="G457" s="2"/>
      <c r="H457" s="2"/>
      <c r="I457" s="2"/>
      <c r="J457" s="2"/>
      <c r="K457" s="4"/>
      <c r="L457" s="2"/>
    </row>
    <row r="458" spans="3:12" s="244" customFormat="1" ht="26.25" customHeight="1" x14ac:dyDescent="0.25">
      <c r="D458" s="245"/>
      <c r="E458" s="245"/>
      <c r="F458" s="245"/>
      <c r="G458" s="245" t="s">
        <v>99</v>
      </c>
      <c r="H458" s="245"/>
      <c r="I458" s="245"/>
      <c r="J458" s="243"/>
      <c r="K458" s="327"/>
      <c r="L458" s="246"/>
    </row>
    <row r="459" spans="3:12" s="17" customFormat="1" ht="31.5" customHeight="1" x14ac:dyDescent="0.35">
      <c r="C459" s="25"/>
      <c r="D459" s="25"/>
      <c r="E459" s="25"/>
      <c r="F459" s="25"/>
      <c r="G459" s="25"/>
      <c r="H459" s="25"/>
      <c r="I459" s="25"/>
      <c r="J459" s="25"/>
      <c r="K459" s="4"/>
      <c r="L459" s="2"/>
    </row>
    <row r="460" spans="3:12" s="17" customFormat="1" ht="102" customHeight="1" x14ac:dyDescent="0.25">
      <c r="C460" s="528" t="s">
        <v>215</v>
      </c>
      <c r="D460" s="528"/>
      <c r="E460" s="528"/>
      <c r="F460" s="528"/>
      <c r="G460" s="528"/>
      <c r="H460" s="528"/>
      <c r="I460" s="528"/>
      <c r="J460" s="528"/>
      <c r="K460" s="4"/>
      <c r="L460" s="2"/>
    </row>
    <row r="461" spans="3:12" ht="25.5" x14ac:dyDescent="0.35">
      <c r="C461" s="25"/>
      <c r="D461" s="25"/>
      <c r="E461" s="25"/>
      <c r="F461" s="25"/>
      <c r="G461" s="25"/>
      <c r="H461" s="25"/>
      <c r="I461" s="25"/>
      <c r="J461" s="25"/>
    </row>
    <row r="462" spans="3:12" ht="33.75" customHeight="1" x14ac:dyDescent="0.35">
      <c r="C462" s="25"/>
      <c r="D462" s="25"/>
      <c r="E462" s="25"/>
      <c r="F462" s="25"/>
      <c r="G462" s="25"/>
      <c r="H462" s="25"/>
      <c r="I462" s="25"/>
      <c r="J462" s="25"/>
    </row>
    <row r="463" spans="3:12" ht="84" customHeight="1" x14ac:dyDescent="0.35">
      <c r="C463" s="25" t="s">
        <v>217</v>
      </c>
      <c r="D463" s="17"/>
      <c r="E463" s="25"/>
      <c r="F463" s="25"/>
      <c r="G463" s="513"/>
      <c r="H463" s="513"/>
      <c r="I463" s="25"/>
      <c r="J463" s="25"/>
    </row>
    <row r="464" spans="3:12" ht="56.25" customHeight="1" x14ac:dyDescent="0.35">
      <c r="C464" s="25" t="s">
        <v>218</v>
      </c>
      <c r="D464" s="25"/>
      <c r="E464" s="25"/>
      <c r="F464" s="25"/>
      <c r="G464" s="513"/>
      <c r="H464" s="513"/>
      <c r="I464" s="25"/>
      <c r="J464" s="25"/>
    </row>
    <row r="465" spans="3:10" ht="25.5" customHeight="1" x14ac:dyDescent="0.35">
      <c r="C465" s="25"/>
      <c r="D465" s="25"/>
      <c r="E465" s="25"/>
      <c r="F465" s="25"/>
      <c r="G465" s="25"/>
      <c r="H465" s="25"/>
      <c r="I465" s="25"/>
      <c r="J465" s="25"/>
    </row>
    <row r="466" spans="3:10" ht="26.25" x14ac:dyDescent="0.4">
      <c r="C466" s="25"/>
      <c r="D466" s="25"/>
      <c r="E466" s="364" t="s">
        <v>104</v>
      </c>
      <c r="F466" s="364"/>
      <c r="G466" s="364"/>
      <c r="H466" s="364"/>
      <c r="I466" s="364"/>
      <c r="J466" s="25"/>
    </row>
    <row r="467" spans="3:10" ht="26.25" x14ac:dyDescent="0.4">
      <c r="C467" s="25"/>
      <c r="D467" s="25"/>
      <c r="E467" s="364" t="s">
        <v>105</v>
      </c>
      <c r="F467" s="364"/>
      <c r="G467" s="364"/>
      <c r="H467" s="364"/>
      <c r="I467" s="364"/>
      <c r="J467" s="25"/>
    </row>
    <row r="468" spans="3:10" ht="26.25" x14ac:dyDescent="0.4">
      <c r="C468" s="25"/>
      <c r="D468" s="25"/>
      <c r="E468" s="364" t="s">
        <v>1</v>
      </c>
      <c r="F468" s="364"/>
      <c r="G468" s="364"/>
      <c r="H468" s="364"/>
      <c r="I468" s="364"/>
      <c r="J468" s="25"/>
    </row>
    <row r="469" spans="3:10" ht="25.5" x14ac:dyDescent="0.35">
      <c r="C469" s="25"/>
      <c r="D469" s="25"/>
      <c r="E469" s="25"/>
      <c r="F469" s="25"/>
      <c r="G469" s="25"/>
      <c r="H469" s="25"/>
      <c r="I469" s="25"/>
      <c r="J469" s="25"/>
    </row>
    <row r="470" spans="3:10" ht="25.5" x14ac:dyDescent="0.35">
      <c r="C470" s="25"/>
      <c r="D470" s="25"/>
      <c r="E470" s="25"/>
      <c r="F470" s="25"/>
      <c r="G470" s="25"/>
      <c r="H470" s="25"/>
      <c r="I470" s="25"/>
      <c r="J470" s="25"/>
    </row>
    <row r="471" spans="3:10" ht="25.5" x14ac:dyDescent="0.35">
      <c r="C471" s="25"/>
      <c r="D471" s="25"/>
      <c r="E471" s="25"/>
      <c r="F471" s="25"/>
      <c r="G471" s="25"/>
      <c r="H471" s="25"/>
      <c r="I471" s="25"/>
      <c r="J471" s="25"/>
    </row>
  </sheetData>
  <mergeCells count="455">
    <mergeCell ref="D455:I455"/>
    <mergeCell ref="G463:H463"/>
    <mergeCell ref="G464:H464"/>
    <mergeCell ref="E218:I218"/>
    <mergeCell ref="C460:J460"/>
    <mergeCell ref="E309:I309"/>
    <mergeCell ref="E316:I316"/>
    <mergeCell ref="E337:I337"/>
    <mergeCell ref="D360:I360"/>
    <mergeCell ref="E361:I361"/>
    <mergeCell ref="E400:I400"/>
    <mergeCell ref="E402:I402"/>
    <mergeCell ref="E422:I422"/>
    <mergeCell ref="E425:I425"/>
    <mergeCell ref="D426:I426"/>
    <mergeCell ref="E427:I427"/>
    <mergeCell ref="E428:I428"/>
    <mergeCell ref="E429:I429"/>
    <mergeCell ref="C358:C359"/>
    <mergeCell ref="D358:I358"/>
    <mergeCell ref="E359:I359"/>
    <mergeCell ref="E336:I336"/>
    <mergeCell ref="E335:I335"/>
    <mergeCell ref="E351:I351"/>
    <mergeCell ref="E442:I442"/>
    <mergeCell ref="E444:I444"/>
    <mergeCell ref="E76:I76"/>
    <mergeCell ref="E74:I74"/>
    <mergeCell ref="E83:I83"/>
    <mergeCell ref="E84:I84"/>
    <mergeCell ref="E222:I222"/>
    <mergeCell ref="E205:I205"/>
    <mergeCell ref="C161:J161"/>
    <mergeCell ref="C162:J162"/>
    <mergeCell ref="E170:I170"/>
    <mergeCell ref="D193:I193"/>
    <mergeCell ref="E188:I188"/>
    <mergeCell ref="E184:I184"/>
    <mergeCell ref="E182:I182"/>
    <mergeCell ref="E177:I177"/>
    <mergeCell ref="D190:I190"/>
    <mergeCell ref="D213:I213"/>
    <mergeCell ref="E192:I192"/>
    <mergeCell ref="E189:I189"/>
    <mergeCell ref="E186:I186"/>
    <mergeCell ref="D185:I185"/>
    <mergeCell ref="D187:I187"/>
    <mergeCell ref="E220:I220"/>
    <mergeCell ref="E221:I221"/>
    <mergeCell ref="E180:I180"/>
    <mergeCell ref="E70:I70"/>
    <mergeCell ref="E67:I67"/>
    <mergeCell ref="E64:I64"/>
    <mergeCell ref="E59:I59"/>
    <mergeCell ref="E60:I60"/>
    <mergeCell ref="E61:I61"/>
    <mergeCell ref="E62:I62"/>
    <mergeCell ref="E63:I63"/>
    <mergeCell ref="E75:I75"/>
    <mergeCell ref="D119:I119"/>
    <mergeCell ref="D100:I100"/>
    <mergeCell ref="D104:I104"/>
    <mergeCell ref="D165:I165"/>
    <mergeCell ref="D90:I90"/>
    <mergeCell ref="E215:I215"/>
    <mergeCell ref="D216:I216"/>
    <mergeCell ref="E169:I169"/>
    <mergeCell ref="D127:I127"/>
    <mergeCell ref="E163:I163"/>
    <mergeCell ref="E173:I173"/>
    <mergeCell ref="E172:I172"/>
    <mergeCell ref="E440:I440"/>
    <mergeCell ref="E441:I441"/>
    <mergeCell ref="E430:I430"/>
    <mergeCell ref="E431:I431"/>
    <mergeCell ref="E432:I432"/>
    <mergeCell ref="E433:I433"/>
    <mergeCell ref="E436:I436"/>
    <mergeCell ref="E437:I437"/>
    <mergeCell ref="E438:I438"/>
    <mergeCell ref="D273:I273"/>
    <mergeCell ref="E279:I279"/>
    <mergeCell ref="E443:I443"/>
    <mergeCell ref="D445:I445"/>
    <mergeCell ref="E446:I446"/>
    <mergeCell ref="E453:I453"/>
    <mergeCell ref="E447:I447"/>
    <mergeCell ref="E454:I454"/>
    <mergeCell ref="E257:I257"/>
    <mergeCell ref="E260:I260"/>
    <mergeCell ref="D259:I259"/>
    <mergeCell ref="E284:I284"/>
    <mergeCell ref="E282:I282"/>
    <mergeCell ref="E264:I264"/>
    <mergeCell ref="D423:I423"/>
    <mergeCell ref="E420:I420"/>
    <mergeCell ref="E409:I409"/>
    <mergeCell ref="E312:I312"/>
    <mergeCell ref="E393:I393"/>
    <mergeCell ref="E392:I392"/>
    <mergeCell ref="E332:I332"/>
    <mergeCell ref="E333:I333"/>
    <mergeCell ref="E334:I334"/>
    <mergeCell ref="E345:I345"/>
    <mergeCell ref="D448:I448"/>
    <mergeCell ref="E449:I449"/>
    <mergeCell ref="E450:I450"/>
    <mergeCell ref="D451:I451"/>
    <mergeCell ref="E452:I452"/>
    <mergeCell ref="E353:I353"/>
    <mergeCell ref="E344:I344"/>
    <mergeCell ref="E414:I414"/>
    <mergeCell ref="E415:I415"/>
    <mergeCell ref="E417:I417"/>
    <mergeCell ref="E418:I418"/>
    <mergeCell ref="E419:I419"/>
    <mergeCell ref="E416:I416"/>
    <mergeCell ref="E410:I410"/>
    <mergeCell ref="E411:I411"/>
    <mergeCell ref="E412:I412"/>
    <mergeCell ref="E413:I413"/>
    <mergeCell ref="E421:I421"/>
    <mergeCell ref="E407:I407"/>
    <mergeCell ref="E408:I408"/>
    <mergeCell ref="E350:I350"/>
    <mergeCell ref="E434:I434"/>
    <mergeCell ref="E435:I435"/>
    <mergeCell ref="E439:I439"/>
    <mergeCell ref="E234:I234"/>
    <mergeCell ref="D235:I235"/>
    <mergeCell ref="E241:I241"/>
    <mergeCell ref="E242:I242"/>
    <mergeCell ref="E243:I243"/>
    <mergeCell ref="E244:I244"/>
    <mergeCell ref="E230:I230"/>
    <mergeCell ref="E246:I246"/>
    <mergeCell ref="E256:I256"/>
    <mergeCell ref="C41:G41"/>
    <mergeCell ref="D94:I94"/>
    <mergeCell ref="E183:I183"/>
    <mergeCell ref="E88:I88"/>
    <mergeCell ref="E106:I106"/>
    <mergeCell ref="E129:I129"/>
    <mergeCell ref="C50:G50"/>
    <mergeCell ref="H50:I50"/>
    <mergeCell ref="C51:G51"/>
    <mergeCell ref="H51:I51"/>
    <mergeCell ref="C52:G52"/>
    <mergeCell ref="H52:I52"/>
    <mergeCell ref="C53:G53"/>
    <mergeCell ref="H53:I53"/>
    <mergeCell ref="C54:G54"/>
    <mergeCell ref="H54:I54"/>
    <mergeCell ref="E85:I85"/>
    <mergeCell ref="E72:I72"/>
    <mergeCell ref="E73:I73"/>
    <mergeCell ref="D176:I176"/>
    <mergeCell ref="D174:I174"/>
    <mergeCell ref="D125:I125"/>
    <mergeCell ref="E126:I126"/>
    <mergeCell ref="D171:I171"/>
    <mergeCell ref="E77:I77"/>
    <mergeCell ref="H37:I37"/>
    <mergeCell ref="C38:G38"/>
    <mergeCell ref="H38:I38"/>
    <mergeCell ref="C55:J55"/>
    <mergeCell ref="C56:J56"/>
    <mergeCell ref="E65:I65"/>
    <mergeCell ref="E66:I66"/>
    <mergeCell ref="C47:J47"/>
    <mergeCell ref="C48:J48"/>
    <mergeCell ref="H41:I41"/>
    <mergeCell ref="H44:I44"/>
    <mergeCell ref="H46:I46"/>
    <mergeCell ref="C40:G40"/>
    <mergeCell ref="H40:I40"/>
    <mergeCell ref="C42:G42"/>
    <mergeCell ref="H42:I42"/>
    <mergeCell ref="C43:G43"/>
    <mergeCell ref="H43:I43"/>
    <mergeCell ref="C44:G44"/>
    <mergeCell ref="C46:G46"/>
    <mergeCell ref="C45:G45"/>
    <mergeCell ref="C39:G39"/>
    <mergeCell ref="H39:I39"/>
    <mergeCell ref="E159:I159"/>
    <mergeCell ref="H27:I27"/>
    <mergeCell ref="C27:G27"/>
    <mergeCell ref="H35:I35"/>
    <mergeCell ref="C33:G33"/>
    <mergeCell ref="H33:I33"/>
    <mergeCell ref="C34:G34"/>
    <mergeCell ref="C31:G31"/>
    <mergeCell ref="H31:I31"/>
    <mergeCell ref="C32:G32"/>
    <mergeCell ref="H32:I32"/>
    <mergeCell ref="C30:G30"/>
    <mergeCell ref="H30:I30"/>
    <mergeCell ref="C28:G28"/>
    <mergeCell ref="C29:G29"/>
    <mergeCell ref="H29:I29"/>
    <mergeCell ref="C35:G35"/>
    <mergeCell ref="E82:I82"/>
    <mergeCell ref="E79:I79"/>
    <mergeCell ref="E68:I68"/>
    <mergeCell ref="E71:I71"/>
    <mergeCell ref="E81:I81"/>
    <mergeCell ref="E80:I80"/>
    <mergeCell ref="E69:I69"/>
    <mergeCell ref="C36:G36"/>
    <mergeCell ref="H36:I36"/>
    <mergeCell ref="C37:G37"/>
    <mergeCell ref="E113:I113"/>
    <mergeCell ref="E114:I114"/>
    <mergeCell ref="E115:I115"/>
    <mergeCell ref="E116:I116"/>
    <mergeCell ref="E120:I120"/>
    <mergeCell ref="D181:I181"/>
    <mergeCell ref="E178:I178"/>
    <mergeCell ref="E168:I168"/>
    <mergeCell ref="E167:I167"/>
    <mergeCell ref="E166:I166"/>
    <mergeCell ref="E175:I175"/>
    <mergeCell ref="D164:I164"/>
    <mergeCell ref="E141:I141"/>
    <mergeCell ref="E146:I146"/>
    <mergeCell ref="D145:I145"/>
    <mergeCell ref="E150:I150"/>
    <mergeCell ref="E144:I144"/>
    <mergeCell ref="E179:I179"/>
    <mergeCell ref="E152:I152"/>
    <mergeCell ref="E151:I151"/>
    <mergeCell ref="E156:I156"/>
    <mergeCell ref="D157:I157"/>
    <mergeCell ref="E297:I297"/>
    <mergeCell ref="E298:I298"/>
    <mergeCell ref="E299:I299"/>
    <mergeCell ref="E268:I268"/>
    <mergeCell ref="E294:I294"/>
    <mergeCell ref="E295:I295"/>
    <mergeCell ref="E296:I296"/>
    <mergeCell ref="E270:I270"/>
    <mergeCell ref="D261:I261"/>
    <mergeCell ref="D269:I269"/>
    <mergeCell ref="E292:I292"/>
    <mergeCell ref="E262:I262"/>
    <mergeCell ref="E275:I275"/>
    <mergeCell ref="E272:I272"/>
    <mergeCell ref="E274:I274"/>
    <mergeCell ref="E290:I290"/>
    <mergeCell ref="E277:I277"/>
    <mergeCell ref="E278:I278"/>
    <mergeCell ref="E225:I225"/>
    <mergeCell ref="E227:I227"/>
    <mergeCell ref="E255:I255"/>
    <mergeCell ref="E263:I263"/>
    <mergeCell ref="E254:I254"/>
    <mergeCell ref="E208:I208"/>
    <mergeCell ref="E201:I201"/>
    <mergeCell ref="E202:I202"/>
    <mergeCell ref="E203:I203"/>
    <mergeCell ref="E195:I195"/>
    <mergeCell ref="D194:I194"/>
    <mergeCell ref="D206:I206"/>
    <mergeCell ref="E196:I196"/>
    <mergeCell ref="E197:I197"/>
    <mergeCell ref="E198:I198"/>
    <mergeCell ref="E199:I199"/>
    <mergeCell ref="D200:I200"/>
    <mergeCell ref="D204:I204"/>
    <mergeCell ref="E207:I207"/>
    <mergeCell ref="E405:I405"/>
    <mergeCell ref="E378:I378"/>
    <mergeCell ref="E379:I379"/>
    <mergeCell ref="E387:I387"/>
    <mergeCell ref="E389:I389"/>
    <mergeCell ref="E369:I369"/>
    <mergeCell ref="E370:I370"/>
    <mergeCell ref="D288:I288"/>
    <mergeCell ref="E331:I331"/>
    <mergeCell ref="E323:I323"/>
    <mergeCell ref="D291:I291"/>
    <mergeCell ref="E329:I329"/>
    <mergeCell ref="E330:I330"/>
    <mergeCell ref="E314:I314"/>
    <mergeCell ref="E303:I303"/>
    <mergeCell ref="E304:I304"/>
    <mergeCell ref="E306:I306"/>
    <mergeCell ref="D341:I341"/>
    <mergeCell ref="E352:I352"/>
    <mergeCell ref="E325:I325"/>
    <mergeCell ref="E326:I326"/>
    <mergeCell ref="E327:I327"/>
    <mergeCell ref="E219:I219"/>
    <mergeCell ref="D217:I217"/>
    <mergeCell ref="E209:I209"/>
    <mergeCell ref="D211:I211"/>
    <mergeCell ref="D223:I223"/>
    <mergeCell ref="D226:I226"/>
    <mergeCell ref="D228:I228"/>
    <mergeCell ref="E224:I224"/>
    <mergeCell ref="E212:I212"/>
    <mergeCell ref="E250:I250"/>
    <mergeCell ref="E251:I251"/>
    <mergeCell ref="E252:I252"/>
    <mergeCell ref="E229:I229"/>
    <mergeCell ref="E236:I236"/>
    <mergeCell ref="E237:I237"/>
    <mergeCell ref="E238:I238"/>
    <mergeCell ref="E239:I239"/>
    <mergeCell ref="E240:I240"/>
    <mergeCell ref="E245:I245"/>
    <mergeCell ref="E248:I248"/>
    <mergeCell ref="E249:I249"/>
    <mergeCell ref="E347:I347"/>
    <mergeCell ref="E346:I346"/>
    <mergeCell ref="E348:I348"/>
    <mergeCell ref="E349:I349"/>
    <mergeCell ref="E371:I371"/>
    <mergeCell ref="E372:I372"/>
    <mergeCell ref="E373:I373"/>
    <mergeCell ref="E354:I354"/>
    <mergeCell ref="E328:I328"/>
    <mergeCell ref="D338:I338"/>
    <mergeCell ref="E340:I340"/>
    <mergeCell ref="E342:I342"/>
    <mergeCell ref="E343:I343"/>
    <mergeCell ref="E366:I366"/>
    <mergeCell ref="E367:I367"/>
    <mergeCell ref="E368:I368"/>
    <mergeCell ref="E300:I300"/>
    <mergeCell ref="E301:I301"/>
    <mergeCell ref="E302:I302"/>
    <mergeCell ref="D308:I308"/>
    <mergeCell ref="E307:I307"/>
    <mergeCell ref="E322:I322"/>
    <mergeCell ref="D310:I310"/>
    <mergeCell ref="E315:I315"/>
    <mergeCell ref="E313:I313"/>
    <mergeCell ref="E317:I317"/>
    <mergeCell ref="E311:I311"/>
    <mergeCell ref="E320:I320"/>
    <mergeCell ref="D321:I321"/>
    <mergeCell ref="E305:I305"/>
    <mergeCell ref="D318:I318"/>
    <mergeCell ref="E401:I401"/>
    <mergeCell ref="E398:I398"/>
    <mergeCell ref="E390:I390"/>
    <mergeCell ref="E391:I391"/>
    <mergeCell ref="E380:I380"/>
    <mergeCell ref="E355:I355"/>
    <mergeCell ref="E374:I374"/>
    <mergeCell ref="E375:I375"/>
    <mergeCell ref="E376:I376"/>
    <mergeCell ref="E377:I377"/>
    <mergeCell ref="D382:I382"/>
    <mergeCell ref="E388:I388"/>
    <mergeCell ref="E364:I364"/>
    <mergeCell ref="D365:I365"/>
    <mergeCell ref="E356:I356"/>
    <mergeCell ref="D362:I362"/>
    <mergeCell ref="E399:I399"/>
    <mergeCell ref="E384:I384"/>
    <mergeCell ref="D385:I385"/>
    <mergeCell ref="E386:I386"/>
    <mergeCell ref="E395:I395"/>
    <mergeCell ref="E396:I396"/>
    <mergeCell ref="E397:I397"/>
    <mergeCell ref="E394:I394"/>
    <mergeCell ref="E89:I89"/>
    <mergeCell ref="E78:I78"/>
    <mergeCell ref="E158:I158"/>
    <mergeCell ref="E124:I124"/>
    <mergeCell ref="E101:I101"/>
    <mergeCell ref="E102:I102"/>
    <mergeCell ref="E117:I117"/>
    <mergeCell ref="E112:I112"/>
    <mergeCell ref="E105:I105"/>
    <mergeCell ref="E107:I107"/>
    <mergeCell ref="E87:I87"/>
    <mergeCell ref="E92:I92"/>
    <mergeCell ref="E154:I154"/>
    <mergeCell ref="E155:I155"/>
    <mergeCell ref="E133:I133"/>
    <mergeCell ref="E132:I132"/>
    <mergeCell ref="E134:I134"/>
    <mergeCell ref="E131:I131"/>
    <mergeCell ref="E142:I142"/>
    <mergeCell ref="E137:I137"/>
    <mergeCell ref="E143:I143"/>
    <mergeCell ref="E86:I86"/>
    <mergeCell ref="D123:I123"/>
    <mergeCell ref="E149:I149"/>
    <mergeCell ref="E466:I466"/>
    <mergeCell ref="E467:I467"/>
    <mergeCell ref="E468:I468"/>
    <mergeCell ref="E96:I96"/>
    <mergeCell ref="E108:I108"/>
    <mergeCell ref="E109:I109"/>
    <mergeCell ref="E110:I110"/>
    <mergeCell ref="E121:I121"/>
    <mergeCell ref="E122:I122"/>
    <mergeCell ref="E136:I136"/>
    <mergeCell ref="E138:I138"/>
    <mergeCell ref="D135:I135"/>
    <mergeCell ref="E139:I139"/>
    <mergeCell ref="E99:I99"/>
    <mergeCell ref="E97:I97"/>
    <mergeCell ref="E103:I103"/>
    <mergeCell ref="E98:I98"/>
    <mergeCell ref="D406:I406"/>
    <mergeCell ref="E153:I153"/>
    <mergeCell ref="E281:I281"/>
    <mergeCell ref="E381:I381"/>
    <mergeCell ref="E258:I258"/>
    <mergeCell ref="E324:I324"/>
    <mergeCell ref="D403:I403"/>
    <mergeCell ref="A1:K1"/>
    <mergeCell ref="A4:K4"/>
    <mergeCell ref="A10:K10"/>
    <mergeCell ref="A11:K11"/>
    <mergeCell ref="A17:K17"/>
    <mergeCell ref="A22:K22"/>
    <mergeCell ref="A24:K24"/>
    <mergeCell ref="A25:K25"/>
    <mergeCell ref="A26:K26"/>
    <mergeCell ref="A21:K21"/>
    <mergeCell ref="H6:J6"/>
    <mergeCell ref="A12:J12"/>
    <mergeCell ref="A3:J3"/>
    <mergeCell ref="A23:K23"/>
    <mergeCell ref="D93:I93"/>
    <mergeCell ref="E95:I95"/>
    <mergeCell ref="E128:I128"/>
    <mergeCell ref="E130:I130"/>
    <mergeCell ref="E118:I118"/>
    <mergeCell ref="E293:I293"/>
    <mergeCell ref="D285:I285"/>
    <mergeCell ref="E286:I286"/>
    <mergeCell ref="E276:I276"/>
    <mergeCell ref="E266:I266"/>
    <mergeCell ref="E267:I267"/>
    <mergeCell ref="E287:I287"/>
    <mergeCell ref="E271:I271"/>
    <mergeCell ref="E247:I247"/>
    <mergeCell ref="E280:I280"/>
    <mergeCell ref="E147:I147"/>
    <mergeCell ref="D148:I148"/>
    <mergeCell ref="D160:I160"/>
    <mergeCell ref="E283:I283"/>
    <mergeCell ref="E231:I231"/>
    <mergeCell ref="D232:I232"/>
    <mergeCell ref="E210:I210"/>
    <mergeCell ref="E265:I265"/>
    <mergeCell ref="E253:I253"/>
  </mergeCells>
  <pageMargins left="0.70866141732283472" right="0.70866141732283472" top="0.74803149606299213" bottom="0.74803149606299213" header="0.31496062992125984" footer="0.31496062992125984"/>
  <pageSetup scale="45" fitToWidth="13" fitToHeight="14" orientation="landscape" r:id="rId1"/>
  <rowBreaks count="1" manualBreakCount="1">
    <brk id="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belma.kojasevic</dc:creator>
  <cp:lastModifiedBy>LONATRADE</cp:lastModifiedBy>
  <cp:lastPrinted>2020-09-23T08:44:04Z</cp:lastPrinted>
  <dcterms:created xsi:type="dcterms:W3CDTF">2019-06-11T06:52:31Z</dcterms:created>
  <dcterms:modified xsi:type="dcterms:W3CDTF">2020-09-23T08:44:07Z</dcterms:modified>
</cp:coreProperties>
</file>