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120" yWindow="-120" windowWidth="20730" windowHeight="11760" tabRatio="580"/>
  </bookViews>
  <sheets>
    <sheet name="Sheet1" sheetId="1" r:id="rId1"/>
  </sheets>
  <definedNames>
    <definedName name="_xlnm.Print_Area" localSheetId="0">Sheet1!$B$1:$M$517</definedName>
  </definedNames>
  <calcPr calcId="125725"/>
</workbook>
</file>

<file path=xl/calcChain.xml><?xml version="1.0" encoding="utf-8"?>
<calcChain xmlns="http://schemas.openxmlformats.org/spreadsheetml/2006/main">
  <c r="K448" i="1"/>
  <c r="J448"/>
  <c r="K446"/>
  <c r="J446"/>
  <c r="K443"/>
  <c r="J443"/>
  <c r="K437"/>
  <c r="K453" s="1"/>
  <c r="J437"/>
  <c r="J453" s="1"/>
  <c r="K427"/>
  <c r="J427"/>
  <c r="K425"/>
  <c r="J425"/>
  <c r="K422"/>
  <c r="J422"/>
  <c r="K416"/>
  <c r="K433" s="1"/>
  <c r="J416"/>
  <c r="J433" s="1"/>
  <c r="K410" l="1"/>
  <c r="K405"/>
  <c r="J405"/>
  <c r="K403"/>
  <c r="J403"/>
  <c r="K400"/>
  <c r="J400"/>
  <c r="K394"/>
  <c r="K412" s="1"/>
  <c r="J394"/>
  <c r="J412" s="1"/>
  <c r="K388"/>
  <c r="J388"/>
  <c r="K386"/>
  <c r="J386"/>
  <c r="K381"/>
  <c r="J381"/>
  <c r="K379"/>
  <c r="J379"/>
  <c r="K376"/>
  <c r="J376"/>
  <c r="K370"/>
  <c r="K390" s="1"/>
  <c r="J370"/>
  <c r="J390" s="1"/>
  <c r="K358"/>
  <c r="J358"/>
  <c r="K355"/>
  <c r="J355"/>
  <c r="K349"/>
  <c r="J349"/>
  <c r="K337"/>
  <c r="J337"/>
  <c r="K335"/>
  <c r="J335"/>
  <c r="K330"/>
  <c r="J330"/>
  <c r="K328"/>
  <c r="J328"/>
  <c r="K325"/>
  <c r="J325"/>
  <c r="K319"/>
  <c r="K345" s="1"/>
  <c r="J319"/>
  <c r="J345" s="1"/>
  <c r="K312"/>
  <c r="J312"/>
  <c r="K310"/>
  <c r="J310"/>
  <c r="K302"/>
  <c r="J302"/>
  <c r="K299"/>
  <c r="J299"/>
  <c r="K294"/>
  <c r="J294"/>
  <c r="K286"/>
  <c r="J286"/>
  <c r="K284"/>
  <c r="J284"/>
  <c r="K274"/>
  <c r="J274"/>
  <c r="K270"/>
  <c r="J270"/>
  <c r="K267"/>
  <c r="J267"/>
  <c r="K261"/>
  <c r="K315" s="1"/>
  <c r="J261"/>
  <c r="J315" l="1"/>
  <c r="K252" l="1"/>
  <c r="J252"/>
  <c r="K250"/>
  <c r="J250"/>
  <c r="K247"/>
  <c r="J247"/>
  <c r="K241"/>
  <c r="K256" s="1"/>
  <c r="J241"/>
  <c r="J256" s="1"/>
  <c r="J229"/>
  <c r="K227"/>
  <c r="J227"/>
  <c r="K223"/>
  <c r="J223"/>
  <c r="K217"/>
  <c r="J217"/>
  <c r="K210"/>
  <c r="J210"/>
  <c r="K208"/>
  <c r="J208"/>
  <c r="K204"/>
  <c r="J204"/>
  <c r="K199"/>
  <c r="J199"/>
  <c r="K197"/>
  <c r="J197"/>
  <c r="K194"/>
  <c r="J194"/>
  <c r="K188"/>
  <c r="K213" s="1"/>
  <c r="J188"/>
  <c r="K70"/>
  <c r="J70"/>
  <c r="K68"/>
  <c r="J68"/>
  <c r="K66"/>
  <c r="J66"/>
  <c r="K61"/>
  <c r="J61"/>
  <c r="K54"/>
  <c r="J54"/>
  <c r="K51"/>
  <c r="J51"/>
  <c r="K46"/>
  <c r="K76" s="1"/>
  <c r="J46"/>
  <c r="J76" s="1"/>
  <c r="J213" l="1"/>
  <c r="J366" l="1"/>
  <c r="J360"/>
  <c r="K360"/>
  <c r="K366"/>
</calcChain>
</file>

<file path=xl/sharedStrings.xml><?xml version="1.0" encoding="utf-8"?>
<sst xmlns="http://schemas.openxmlformats.org/spreadsheetml/2006/main" count="492" uniqueCount="314">
  <si>
    <t>Opštinski prirez</t>
  </si>
  <si>
    <t>Član 5</t>
  </si>
  <si>
    <t>OS</t>
  </si>
  <si>
    <t>Rezerva</t>
  </si>
  <si>
    <t>Fadil Kajoshaj</t>
  </si>
  <si>
    <t>Neni 1</t>
  </si>
  <si>
    <t xml:space="preserve">PJESA E PËRGJITHËSHME </t>
  </si>
  <si>
    <t>Buxheti i komunës së Tuzit</t>
  </si>
  <si>
    <t>Vlera në EUR</t>
  </si>
  <si>
    <t>Totali në EUR</t>
  </si>
  <si>
    <t>Burimet e të ardhurave</t>
  </si>
  <si>
    <t>Tatimi</t>
  </si>
  <si>
    <t>Taksa</t>
  </si>
  <si>
    <t>Kompensimet</t>
  </si>
  <si>
    <t>Të ardhurat e tjera</t>
  </si>
  <si>
    <t>Donacionet</t>
  </si>
  <si>
    <t>Shpenzimet</t>
  </si>
  <si>
    <t>Shpenzimet rrjedhëse</t>
  </si>
  <si>
    <t>Transferta institucioneve, individëve, sektorit joqeveritar dhe publik dhe transferta të tjera</t>
  </si>
  <si>
    <t>Rezervat</t>
  </si>
  <si>
    <t>Shpenzimet kapitale</t>
  </si>
  <si>
    <t>Suficiti/deficit i parave të gatshme</t>
  </si>
  <si>
    <t>Suficiti primar</t>
  </si>
  <si>
    <t>Pagesa e borxhit</t>
  </si>
  <si>
    <t>Pagesa e detyrimeve</t>
  </si>
  <si>
    <t>Mjetet munguese</t>
  </si>
  <si>
    <t>Financimi</t>
  </si>
  <si>
    <t>Rritja/zbogëlimi I depozitit</t>
  </si>
  <si>
    <t>Transferet e buxhetit shtetror</t>
  </si>
  <si>
    <r>
      <rPr>
        <b/>
        <sz val="20"/>
        <rFont val="Arial"/>
        <family val="2"/>
      </rPr>
      <t xml:space="preserve">Neni 2   </t>
    </r>
    <r>
      <rPr>
        <sz val="20"/>
        <rFont val="Arial"/>
        <family val="2"/>
      </rPr>
      <t xml:space="preserve">                                                                                                              </t>
    </r>
  </si>
  <si>
    <t xml:space="preserve">dhe shperndahen në: </t>
  </si>
  <si>
    <t xml:space="preserve">Shpenzimet rrjedhëse </t>
  </si>
  <si>
    <t>Transferta institucioneve, individeve, sek. pub</t>
  </si>
  <si>
    <t>Pagesa e obligimeve nga periudha paraprake</t>
  </si>
  <si>
    <t xml:space="preserve">Neni 3  </t>
  </si>
  <si>
    <t>Klas ekonom</t>
  </si>
  <si>
    <t>PËRSHKRIMI</t>
  </si>
  <si>
    <t>PLANI 2022</t>
  </si>
  <si>
    <t>TË ARDHURAT</t>
  </si>
  <si>
    <t>TË ARDHURAT RRJEDHËSE</t>
  </si>
  <si>
    <t>TATIMET</t>
  </si>
  <si>
    <t>Tatimi në të ardhurat e persovnave fizik</t>
  </si>
  <si>
    <t>Tatimi në patundëshmeri</t>
  </si>
  <si>
    <t xml:space="preserve">Tatimi në fitimin e patundshmerive </t>
  </si>
  <si>
    <t>Mbitatimi në tatim të të ardhurave të peresonave fizik</t>
  </si>
  <si>
    <t>TAKSAT</t>
  </si>
  <si>
    <t>Taksa lokale administrative</t>
  </si>
  <si>
    <t>Taksa lokale komunale</t>
  </si>
  <si>
    <t>KOMPENSIMET</t>
  </si>
  <si>
    <t>Komp. për shfrytëzimin e të mirave me int. të përgj.</t>
  </si>
  <si>
    <t>Komp. për pajisjet komunale të truallit ndërtimor</t>
  </si>
  <si>
    <t>Komp. për shfrytëzimin e të mirave natyrore</t>
  </si>
  <si>
    <t xml:space="preserve">Kompensimi vjetor për regjistrimin e automjeteve motorike rrugore </t>
  </si>
  <si>
    <t xml:space="preserve">Kompensimet e tjera për rrugët </t>
  </si>
  <si>
    <t>Kompensime të tjera-kompensime komunale</t>
  </si>
  <si>
    <t>TË ARDHURAT E TJERA</t>
  </si>
  <si>
    <t>Të ardhurat të cilat i organizojnë organet me kreyerjen e veprimtaris së tyre</t>
  </si>
  <si>
    <t xml:space="preserve">Interesi për shkak të voneses së pagesës të taksës lokale </t>
  </si>
  <si>
    <t xml:space="preserve">Gjob. e shqiptuara në proc. e kundervajtjes dhe të tjera për shkak të mospagesës së të ardhurave lok. </t>
  </si>
  <si>
    <t xml:space="preserve">Të ardhurat e tjera </t>
  </si>
  <si>
    <t>TË ARDHURAT PREJ SHITJES SË PRONËS</t>
  </si>
  <si>
    <t>Shitja e patundshmerive të fav të buxh të komunës</t>
  </si>
  <si>
    <t>MJETET E BARTURA NGA VITI PARAPRAK</t>
  </si>
  <si>
    <t>Mjetet e bartura nga viti paraprak</t>
  </si>
  <si>
    <t xml:space="preserve">DONACIONE DHE TRANSFERTA </t>
  </si>
  <si>
    <t>Donacione rrjedhëse në favor të buxhetit të komunës</t>
  </si>
  <si>
    <t>Donacione kapitale në favor të buxhetit të komunës</t>
  </si>
  <si>
    <t>Donacionet BE</t>
  </si>
  <si>
    <t>Fongi egalizues</t>
  </si>
  <si>
    <t>Transferta nga buxheti i Malit të Zi</t>
  </si>
  <si>
    <t>TË ARDHURAT TOTALE</t>
  </si>
  <si>
    <t xml:space="preserve">PËRSHKRIMI </t>
  </si>
  <si>
    <t>SHPENZIMET</t>
  </si>
  <si>
    <t>Të ardhurat bruto dhe kontributet në pergj. të pundh.</t>
  </si>
  <si>
    <t xml:space="preserve">Të ardhurat neto </t>
  </si>
  <si>
    <t>Taksa në të ardhurat e të punësuarve</t>
  </si>
  <si>
    <t>Kontributet në pergjegjësi të punësuarit</t>
  </si>
  <si>
    <t>Kontributet në përgjëgjësi të punëdhënësit</t>
  </si>
  <si>
    <t>Të  ardhurat e tjera individuale</t>
  </si>
  <si>
    <t>Kompensimi për dimër</t>
  </si>
  <si>
    <t>Kompensimi për këshilltarët e kuvendit</t>
  </si>
  <si>
    <t xml:space="preserve">Komepensime të tjera </t>
  </si>
  <si>
    <t>Shpenzimet për materjal</t>
  </si>
  <si>
    <t>Kompensimet për materjal</t>
  </si>
  <si>
    <t>Materjal për qëllime të veçanta</t>
  </si>
  <si>
    <t>Shpenzimet për energji</t>
  </si>
  <si>
    <t>Shpënzimet për derivate</t>
  </si>
  <si>
    <t>Shpërsimet për shërbime</t>
  </si>
  <si>
    <t>Udhëtime zyrtare</t>
  </si>
  <si>
    <t>Reprezentacionim, shtypi dhe shpenzimet e bufesë</t>
  </si>
  <si>
    <t>Shërbimet bankare/provizionet</t>
  </si>
  <si>
    <t>Shërbimet e komunikacionit</t>
  </si>
  <si>
    <t>Shërbimet e avokaturës, noterëve, juridike etj.</t>
  </si>
  <si>
    <t>Shërbimet konsultuese, projekte dhe studime</t>
  </si>
  <si>
    <t>Shërbime të ngritjes profesionale</t>
  </si>
  <si>
    <t>Shërbime të tjera</t>
  </si>
  <si>
    <t>Shërbime të tjera-tv. sherbim në gjuhën shqipe</t>
  </si>
  <si>
    <t xml:space="preserve">Mirëmbajtja rrjedhëse </t>
  </si>
  <si>
    <t>Mirëmbajtja e objekteve rrjedhëse-ndërtesa e kom.</t>
  </si>
  <si>
    <t>Mirëmbajtja e pajisjeve rrjedhëse-automjeteve</t>
  </si>
  <si>
    <t>Mirëmbajtja e pajisjeve rrjedhëse-aparatit të fotokop.</t>
  </si>
  <si>
    <t>Qiraja</t>
  </si>
  <si>
    <t>Qiramarrja e objekteve</t>
  </si>
  <si>
    <t>Subvencione</t>
  </si>
  <si>
    <t>Subvencione për përkrahjen e prodhuesëve bujq.</t>
  </si>
  <si>
    <t>Shpenzime të tjera</t>
  </si>
  <si>
    <t>Shpenzimet sipas pagesës së kontratës për punës</t>
  </si>
  <si>
    <t xml:space="preserve">Shpenzimet në bazë të shpenzimeve gjyqësore  </t>
  </si>
  <si>
    <t>Zhvillimi dhe mirëmbajtja e softverit</t>
  </si>
  <si>
    <t>Sigurimi</t>
  </si>
  <si>
    <t>Kontributi për anëtarësimin në org. vend dhe ndër.</t>
  </si>
  <si>
    <t>Kompensime komunale dhe çesme publike</t>
  </si>
  <si>
    <t>Tjera</t>
  </si>
  <si>
    <t>Transferta institucioneve, individëve, sek joqev. dhe pub.</t>
  </si>
  <si>
    <t>Trasferta institucioneve të kulturës dhe sportit</t>
  </si>
  <si>
    <t>Transferta të tjera institucioneve të sporti KF Deëiq</t>
  </si>
  <si>
    <t>Transferta të tjera institucioneve të sportit KB Deçiq</t>
  </si>
  <si>
    <t>Transferta organizatavre joqeveritare</t>
  </si>
  <si>
    <t>Transferta të tjera organizatave joqeveritare</t>
  </si>
  <si>
    <t xml:space="preserve">Transferta partive politike, shoqatave </t>
  </si>
  <si>
    <t xml:space="preserve">Transferta për ndihma të njëhereshme sociale </t>
  </si>
  <si>
    <t>Transferta individëve</t>
  </si>
  <si>
    <t xml:space="preserve">Transferta të tjera individëve </t>
  </si>
  <si>
    <t>Transfersta institucioneve</t>
  </si>
  <si>
    <t>Transferta të tjera</t>
  </si>
  <si>
    <t xml:space="preserve">Transferta buxhetit shtetëror-Fondi revolving </t>
  </si>
  <si>
    <t>Transferta shoqërive afariste dhe institucioneve publ</t>
  </si>
  <si>
    <t xml:space="preserve">Shpenzimet kapitale </t>
  </si>
  <si>
    <t>Shpenzimet për infstastrukturën lokale</t>
  </si>
  <si>
    <t>Shpenzime për objektet ndërtimore</t>
  </si>
  <si>
    <t xml:space="preserve">Shpenzimet për rregullimin e trualit </t>
  </si>
  <si>
    <t xml:space="preserve">Shpenzimet për pajisje </t>
  </si>
  <si>
    <t>Mirëmbajtja investuese</t>
  </si>
  <si>
    <t xml:space="preserve">Transfertat për projekt </t>
  </si>
  <si>
    <t>Pagesa e detyrimeve nga periudha paraprake</t>
  </si>
  <si>
    <t>Pafesa e detyrimeve nga periudha paraprake</t>
  </si>
  <si>
    <t>Mjetet e rezervës</t>
  </si>
  <si>
    <t>Rezerva buxhetore rrjedhëse</t>
  </si>
  <si>
    <t>Rezerva buxhetore e përhershme</t>
  </si>
  <si>
    <t>SHPENZIMET TOTALE</t>
  </si>
  <si>
    <t>PERSHKRIMI</t>
  </si>
  <si>
    <t xml:space="preserve">SHERBIMIT TË KRYETARIT TË KOMUNËS
</t>
  </si>
  <si>
    <t>Neto të ardhurat</t>
  </si>
  <si>
    <t>Kontributet në pergjegjësi të të punësuarit</t>
  </si>
  <si>
    <t>Kontributet në pergjegjësi të punëdhënësit</t>
  </si>
  <si>
    <t>Mbitatimi komunal</t>
  </si>
  <si>
    <t>Të ardhura të tjera personale</t>
  </si>
  <si>
    <t>Kompensimi për transport</t>
  </si>
  <si>
    <t>Kompensime të tjera</t>
  </si>
  <si>
    <t>Shpenzimet për derivatet e naftës</t>
  </si>
  <si>
    <t>Shpenzimet për shërbime</t>
  </si>
  <si>
    <t>Sherbimet e avancimit profesional</t>
  </si>
  <si>
    <t>Sherbime të tjera</t>
  </si>
  <si>
    <t>Mirëmbatja rrjedhëse e objekteve-ndërtesa e komun</t>
  </si>
  <si>
    <t>Mirëmbajtja rrjedhëse e pasjisjeve-automjeteve</t>
  </si>
  <si>
    <t>Mirëmbajtja rrjedhëse e pasjisjeve-fotokop aparat</t>
  </si>
  <si>
    <t>Shpenzimet në bazë të marrëveshjes për punë</t>
  </si>
  <si>
    <t>SHËRBIMI I KRYETARIT</t>
  </si>
  <si>
    <t>Të ardhurat bruto dhe kontributet në pergjgj. të punëdh.</t>
  </si>
  <si>
    <t>Taksat në të ardhurat e të punësuarve</t>
  </si>
  <si>
    <t>Të ardhurat të tjera personale</t>
  </si>
  <si>
    <t>Kompensimi këshilltarëve të kuvendit</t>
  </si>
  <si>
    <t>Shpenzime për materjal</t>
  </si>
  <si>
    <t>Shpensimet për shërbime</t>
  </si>
  <si>
    <t>Udhëtimet zyrtare</t>
  </si>
  <si>
    <t>Reprezentacioni, shtypi dhe shpenzimet e bufesë</t>
  </si>
  <si>
    <t>Reprezentacioni, shtypi dhe shpenzime e bufesë</t>
  </si>
  <si>
    <t>Shëribimet e avancimit profesional</t>
  </si>
  <si>
    <t>Transferta institucioneve, individeve, sek. joqev dhe pub.</t>
  </si>
  <si>
    <t>Transferta të tjera individëve</t>
  </si>
  <si>
    <t>SHERBIMI I KRYADMINISTRATORIT</t>
  </si>
  <si>
    <t>Të ardhurat bruto dhe kontribuetet në përgjegj. të punëdh.</t>
  </si>
  <si>
    <t>Të ardhurat  tjera personale</t>
  </si>
  <si>
    <t>Kompensimet tjera</t>
  </si>
  <si>
    <t>Taksa në të aradhurat e të punësuarve</t>
  </si>
  <si>
    <t>Kontribuetet në pergjegjësi të të punësuarit</t>
  </si>
  <si>
    <t xml:space="preserve">Kontribuetet në pergjegjësi të punëdhënësit </t>
  </si>
  <si>
    <t>SEKRETARIATI PËR FINANCA</t>
  </si>
  <si>
    <t>Të ardhurat tjera personale</t>
  </si>
  <si>
    <t>Materjali administrativ</t>
  </si>
  <si>
    <t>Shpnezimet për derivatet e naftës</t>
  </si>
  <si>
    <t>Shërbimet e komunikimit</t>
  </si>
  <si>
    <t>Sherbimet bankare/provizionet</t>
  </si>
  <si>
    <t>Sherbimet e avokaturës, noterëve, juridike etj.</t>
  </si>
  <si>
    <t>Sherbimet konsultative, projektet dhe studimet</t>
  </si>
  <si>
    <t>Sherbimet e avacimit profesional</t>
  </si>
  <si>
    <t>Sherbime të tjera-informimi në gjuhën shqipe</t>
  </si>
  <si>
    <t>Shpenzime në bazë të kontratave të punës</t>
  </si>
  <si>
    <t>Shpenzime në bazë të shpenzimeve gjyqsore</t>
  </si>
  <si>
    <t>Kontributet për anëtarësim në org vend dhe ndërk.</t>
  </si>
  <si>
    <t>Kompenzimet komunale dhe çesmat publike</t>
  </si>
  <si>
    <t>Të tjera</t>
  </si>
  <si>
    <t>Transferta institucioneve, individeve, sek joqev. dhe pub</t>
  </si>
  <si>
    <t>Tranferta partive politike</t>
  </si>
  <si>
    <t>Transferta institucioneve</t>
  </si>
  <si>
    <t>Trasferta buxhetit shtetror-Revolving fond</t>
  </si>
  <si>
    <t>Trasferta shoqërive afariste dhe institucioneve pub.</t>
  </si>
  <si>
    <t>Shpenzimet për infrastrukturën lokale</t>
  </si>
  <si>
    <t>Shpenzimet për objektet ndërtimore</t>
  </si>
  <si>
    <t>Shpenzimet për rregullimin e truallit</t>
  </si>
  <si>
    <t>Shpenzimet për pajisje</t>
  </si>
  <si>
    <t>Miëbajtja investuese</t>
  </si>
  <si>
    <t>Shpenzime të tjera kapitale (shpen. për fin. e projek.</t>
  </si>
  <si>
    <t>SEKRETARIATI PËR VETËQEVERISJE LOKALE</t>
  </si>
  <si>
    <t>Të ardhurat bruto dhe kontrib. në pergj të pun.</t>
  </si>
  <si>
    <t>Të ardhurat neto</t>
  </si>
  <si>
    <t>Kontribuetet në përgjegjësi të të punësuarit</t>
  </si>
  <si>
    <t>Kontribuetet në pergjegjësi të punëdhënësit</t>
  </si>
  <si>
    <t>Të ardhurat personale</t>
  </si>
  <si>
    <t>Komepnsimi për transport</t>
  </si>
  <si>
    <t>Kompensimet të tjera</t>
  </si>
  <si>
    <t>Sherbimet tjera</t>
  </si>
  <si>
    <t>Shpenzimet tjera</t>
  </si>
  <si>
    <t>Shpenzimet në bazë të pagesës së kontr. për punë</t>
  </si>
  <si>
    <t>Transfertat të tjera institucioneve të sportit- KF Deçiq</t>
  </si>
  <si>
    <t>Transfertat institucioneve, individeve, sektorti joqeveritar dhe publik</t>
  </si>
  <si>
    <t>Transferta institucioneve të sportit</t>
  </si>
  <si>
    <t>Transfertat të tjera institucineve të sport- KB Deçiq</t>
  </si>
  <si>
    <t>Transferta organizatave joqeveritare</t>
  </si>
  <si>
    <t>Transferta të njëhershme për ndihma sociale</t>
  </si>
  <si>
    <t>Transferta të tjera individeve</t>
  </si>
  <si>
    <t xml:space="preserve">Transferta institucioneve </t>
  </si>
  <si>
    <t>SEKRETARIATI PËR URBANIZËS</t>
  </si>
  <si>
    <t>Neni 19</t>
  </si>
  <si>
    <t>Tuz, _________. godine</t>
  </si>
  <si>
    <t xml:space="preserve">Numër: </t>
  </si>
  <si>
    <t>KRYETARI</t>
  </si>
  <si>
    <t xml:space="preserve">SHPENZIMET TOTALE
</t>
  </si>
  <si>
    <t>SEKRETARIATI PËR PRONË</t>
  </si>
  <si>
    <t xml:space="preserve">SEKRETARIATI PËR ZHVILLIM EKONOMIK
</t>
  </si>
  <si>
    <t>Subvencionet</t>
  </si>
  <si>
    <t>SEKRETARIATI PËR BUJQËSI DHE ZHVILLIM RURAL</t>
  </si>
  <si>
    <t>Të ardhurat bruto dhe kontributi në pergjg të punëdh.</t>
  </si>
  <si>
    <t xml:space="preserve">Kontributet në pergjegjësi të të punësuarit </t>
  </si>
  <si>
    <t xml:space="preserve">Kontributet në përgjegjësi të punëdhënësit </t>
  </si>
  <si>
    <t xml:space="preserve">Udhëtimet zyrtare </t>
  </si>
  <si>
    <t>Sherbimet per avacimin profesional</t>
  </si>
  <si>
    <t xml:space="preserve">Kontribuetet në pergjegjësi të të punësuarit </t>
  </si>
  <si>
    <t xml:space="preserve">Sherbimet për avancimin profesional </t>
  </si>
  <si>
    <t xml:space="preserve">Taksa në të ardhurat e të punësuarve </t>
  </si>
  <si>
    <t>Taksa në të ardhurat e të punësurve</t>
  </si>
  <si>
    <t>Të ardhurat dhe kontributet bruto në pergjegj të punëdh.</t>
  </si>
  <si>
    <t>Subvencionet për perkrahjen e prodhuesve bujqësor</t>
  </si>
  <si>
    <t>Të ardhurat bruto dhe kontribuetet në pergjegj të punëdh.</t>
  </si>
  <si>
    <t>Taksa në të arëdhurat e punësuarve</t>
  </si>
  <si>
    <t>Kompensimet për transport</t>
  </si>
  <si>
    <t>Komepnsimet tjera</t>
  </si>
  <si>
    <t xml:space="preserve">Shpenzimet për sherbime
</t>
  </si>
  <si>
    <t>Shpenzimet për avancimin profesional</t>
  </si>
  <si>
    <t>Shepnzimet për shërbime</t>
  </si>
  <si>
    <t>Transfertat institucioneve, individëve dhe sektorit joqeveritar</t>
  </si>
  <si>
    <t>Taksat në të arëdhurat e punësuarve</t>
  </si>
  <si>
    <t xml:space="preserve">Kompensimet tjera </t>
  </si>
  <si>
    <t>Sherbimet e avokaturës, noterëve dhe juridike</t>
  </si>
  <si>
    <t>Sherbimet për avancimin profesional</t>
  </si>
  <si>
    <t>Sherbimet të tjera</t>
  </si>
  <si>
    <t xml:space="preserve">Taksat në të ardhurat e punësuarve </t>
  </si>
  <si>
    <t xml:space="preserve">Mbitatimi komunal </t>
  </si>
  <si>
    <t>Të ardhurat bruto dhe kontrib në pegjegj të punëdh.</t>
  </si>
  <si>
    <t>Të ardhurat bruto dhe kontributet në pergjegj. të punëdh.</t>
  </si>
  <si>
    <t>Sherbimet për avancimin provesional</t>
  </si>
  <si>
    <t>Për realizimin e buxhetit është përgjegjës kryetari i komunës.</t>
  </si>
  <si>
    <t>Neni 4</t>
  </si>
  <si>
    <t>Për përdorimin  sipas destinimeve të mjeteve të cilat sistemohen me Buxhet është përgjegjës sekretari i Sekretariatit për financa.</t>
  </si>
  <si>
    <t>Neni 5</t>
  </si>
  <si>
    <t>Mbikqyrjen e realizimit të buxhetit dhe përdorimin e dedikuar të mjeteve të cilat sistemohen me Buxhet për qëllime të veçanta e bën Kuvendi i komunës në mënyrë të përcaktuar me Statutin e komunës.</t>
  </si>
  <si>
    <t>Neni 6</t>
  </si>
  <si>
    <t xml:space="preserve">Njësitë konsumuese janë të obliguara që ti sjellin Sekretariatit për financa  planin tremujor të shpenzimeve buxhetore të parapara dhe jo më vonë se 10 ditë nga data e miratimit të buxhetit.  </t>
  </si>
  <si>
    <t>Njësitë konsumuese mund të krijojnë obligime vetëm deri në nivelin e mjeteve të lejuara me pëlqimin paraprak të kryetarit të Komunës</t>
  </si>
  <si>
    <t>Me propozimin e zyrtarit kryesor për financa - Sekretarit për financa, kryetari i Komunës miraton dinamikën e shpenzimit të mjeteve buxhetore. Zyrtari kryesor financiar i fondeve të përcaktuara me Vendimin e Buxhetit Komunal miraton njësitë shpenzuese duke lëshuar alokime / alokime periodike (kuotat mujore ose tremujore) në bazë të propozimeve të dorëzuara nga njësitë konsumuese, në pajtim me Planin e Konsumit Dinamik të miratuar.</t>
  </si>
  <si>
    <t>Obligimet ndaj njësive konsumuese gjatë vitit do të kryhen  relativisht me të ardhurat e realizuara, gjegjësisht me planin tremujor të shpenzimeve buxhetore të parapara. 
Alokimet buxhetore nënshkruhen nga zyrtari kryesor për financa dhe regjistrohen në Thesarin e Thesarit të Përgjithshëm për çdo njësi konsumuese veçanërisht.</t>
  </si>
  <si>
    <t>Neni 7</t>
  </si>
  <si>
    <t xml:space="preserve">Nëse të punësuarit nga njëra njësi konsumuese kalojnë në tjetrën, njëkosishtë bëhet edhe transferimi i mjetëve për të ardhurat bruto, të ardhurat tjera si dhe pjesa e shpënzimeve për material dhe shërbime pa bërë ndryshim në mjetet totale të planifikuara për shpënzimet e përmendura
</t>
  </si>
  <si>
    <t>Neni 8</t>
  </si>
  <si>
    <t>Në procedurën e realizimit të Buxhetit, shfrytëzuesit e mjeteve i kanë autorizimet dhe obligimet e përcaktuara me këtë buxhet dhe me aktet tjera normative, me pëlqimin paraprak të kryetarit të Komunës.</t>
  </si>
  <si>
    <t>Neni 9</t>
  </si>
  <si>
    <t xml:space="preserve">Kryetari i Komunës mund të bëjë ridrejtimin e mjeteve të njësive konsumuese, sipas destinimeve të veçanta, më së shumti deri në 10% të mjeteve të përcaktuara për njësinë konsumuese, në bazë të kërkesës së arsyetuar të njësisë konsumuese. </t>
  </si>
  <si>
    <t>Neni 10</t>
  </si>
  <si>
    <t xml:space="preserve">Mjetet  e pashpenzuara të buxhetit kapital, kryetari i Komunës në propozim të sekretarit të Sekretariatit për financa mund t'i ridrejtojnë në investime tjera kapitale. </t>
  </si>
  <si>
    <t>Neni 11</t>
  </si>
  <si>
    <t>Donacionet e dedikuara do të realizohen në lartësi të arritjes së tyre.</t>
  </si>
  <si>
    <t>Neni 12</t>
  </si>
  <si>
    <t>Pagesa e mjeteve për transferatat institucioneve, gjegjsisht transferta të tjera institucioneve do të miratohen permes konkludimit kuartal të kryetarit të Komunës, në bazë të  kërkeses së arsyetuar të institucionit dhe raportit të dorëzuar mbi realizimin e mjeteve në peridhen praprake, në të cilat është dhënë mendimi pozitiv dhe pelqimi i organit kompetent dhe kyterarit të Komunës.</t>
  </si>
  <si>
    <t>Neni 13</t>
  </si>
  <si>
    <t>Mjetet për funkcionin publik do të drejtohen deri në nivelin e mjeteve të parapara me buxhet në bazë të planeve operative për periudhën e llogaritjeve, në të cilat pëlqimin e ka dhënë organi kompetent i administratës. Baza për drejtimin e mjeteve paraqet mendimin e organit kompetent nga paragrafi 1 i këtij 1 në raport mbi realizimin e planit të përdoruesve të mjetev për funksionin publik.</t>
  </si>
  <si>
    <t>Neni 14</t>
  </si>
  <si>
    <t>Mjetet e përcaktuara për realizimin e buxhetit kapital do të realizohen sipas dinamikës së përcaktuar me planin e shpenzimeve buxhetore, me miratimin e kryetarit të komunës.</t>
  </si>
  <si>
    <t>Bartësit e detyrave të përmendura në paragrafin e mësipërm janë të detyruar të përgadisin në kohën e duhur dokumentacionin e nevojshëm (projektet, ofertat, kontratat, situatat dhe ngjashëm) lidhur me investime të caktuara.</t>
  </si>
  <si>
    <t>Neni 15</t>
  </si>
  <si>
    <t>Neni 16</t>
  </si>
  <si>
    <t>Pagesat në bazë të vendimeve ekzekutive të gjykatës, procedura e të cilave ka filuar para vitit fiskal do të realizohet në barrë të mjeteve të planifikuara për pagesën e obligimeve të tjera</t>
  </si>
  <si>
    <t>Neni 17</t>
  </si>
  <si>
    <t>Kryetari i Komunës vendos për perdorimin e mjeteve rrjellëse rezervë dhe të përhershme buxhetore, të cilat janë të planifikuara për nevoja emergjente dhe të paparashikuara gjatë vitit fiskal për të cilat me Buxhet nuk janë siguruar mjetet e financimit ose nuk janë siguruar në lartësinë e duhur, në përputhje me rregulloren e Kuvendit të komunës.</t>
  </si>
  <si>
    <t>Kryetari i Komunës mund të autorizojë sekretarin e Sekretariatit për finaca të vendos për përdorimin e mjeteve rezervë vijuese në përputhje me Vendimin mbi kriterët e afërta për shfrytëzimin e mjeteve rrjellëse dhe rezervës së përhershme  të buxhetit.</t>
  </si>
  <si>
    <t>Neni 18</t>
  </si>
  <si>
    <t xml:space="preserve">Sistemimin e mjeteve të Buxhetit të Komunës së Tuzit në </t>
  </si>
  <si>
    <t>sipas bartësve dhe sipas destinimeve  e përmban Pjesa e veçantë, si vijon:</t>
  </si>
  <si>
    <t xml:space="preserve">Shpenzimet totale
</t>
  </si>
  <si>
    <t>KUVENDI I KOMUNËS SË TUZIT</t>
  </si>
  <si>
    <t>Sherbimet dhe punimet e kontraktuara nga viti 2019 dhe 2021</t>
  </si>
  <si>
    <t xml:space="preserve">SHERBIMI I POLICISË DHE INSPEKCIONIT KOMUNAL
</t>
  </si>
  <si>
    <t>Në bazë të nenit 28 dhe 29 të Ligjit mbi finansimin e vetëqeverisjes lokale ("Fleta zyrtare e Malit të Zi", nr. 03/19, 086/22 ) dhe nenit  53 paragrafit 1 pikës 7 të Statutit të komunës së Tuzit ("Fleta zyrtare e Malit të Zi - dispozitat komunale", nr. 24/19 dhe 05/20),  Kuvendi i komunës së Tuzit, në seancën e mbajtur më   12.2022, ka sjellë</t>
  </si>
  <si>
    <t>VENDIMIN MBI BUXHETIN E KOMUNËS SË TUZIT PËR VITIN 2023</t>
  </si>
  <si>
    <t>Buxheti i komunës së Tuzit për vitin 2023 është dhënë në tabelën më poshtë :</t>
  </si>
  <si>
    <t xml:space="preserve">Të ardhurat totale me depozitin fillestar janë </t>
  </si>
  <si>
    <t>Mjetet e komunës së Tuzit për vitin 2023 paraqiten në dhe shperndahen sipas buxhetit në të ardhurat sipas klasifikimit ekonomik (sipas burimeve) dhe shpenzimet sipas qëllimeve, sipas klasifikimit ekonomik në shumat më poshtë:</t>
  </si>
  <si>
    <t>Plani 2022</t>
  </si>
  <si>
    <t>Plani 2023</t>
  </si>
  <si>
    <t>Kryetari i Komunës, me propozim të sekretarit të Sekretariatit për financa mund të përcaktojë renditjen e prioriteve në pagesa të obligimeve të parapara me buxhet të vitit 2023.</t>
  </si>
  <si>
    <t>PLANI 2023</t>
  </si>
  <si>
    <t>Plan 2023</t>
  </si>
  <si>
    <t xml:space="preserve"> të tjera</t>
  </si>
  <si>
    <t>Plani  2022</t>
  </si>
  <si>
    <t>Vendimi mbi Buxhetin e Komunës së Tuzit për vitin 2023 hynë në fuqi me ditën e publikimit në "Fletën zyrtare të Malit të Zi - dispozitat komunale", e do të zbatohet prej më 01.01.2023.</t>
  </si>
</sst>
</file>

<file path=xl/styles.xml><?xml version="1.0" encoding="utf-8"?>
<styleSheet xmlns="http://schemas.openxmlformats.org/spreadsheetml/2006/main">
  <numFmts count="3">
    <numFmt numFmtId="8" formatCode="#,##0.00\ &quot;€&quot;;[Red]\-#,##0.00\ &quot;€&quot;"/>
    <numFmt numFmtId="44" formatCode="_-* #,##0.00\ &quot;€&quot;_-;\-* #,##0.00\ &quot;€&quot;_-;_-* &quot;-&quot;??\ &quot;€&quot;_-;_-@_-"/>
    <numFmt numFmtId="164" formatCode="#,##0.00&quot;€&quot;;[Red]\-#,##0.00&quot;€&quot;"/>
  </numFmts>
  <fonts count="38">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u/>
      <sz val="20"/>
      <name val="Arial"/>
      <family val="2"/>
    </font>
    <font>
      <sz val="15"/>
      <color theme="1"/>
      <name val="Arial"/>
      <family val="2"/>
    </font>
    <font>
      <b/>
      <sz val="16"/>
      <color theme="1"/>
      <name val="Calibri"/>
      <family val="2"/>
      <scheme val="minor"/>
    </font>
    <font>
      <b/>
      <sz val="18"/>
      <name val="Calibri"/>
      <family val="2"/>
      <scheme val="minor"/>
    </font>
  </fonts>
  <fills count="9">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4"/>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
      <left style="thin">
        <color auto="1"/>
      </left>
      <right/>
      <top style="double">
        <color indexed="64"/>
      </top>
      <bottom style="double">
        <color indexed="64"/>
      </bottom>
      <diagonal/>
    </border>
    <border>
      <left style="thin">
        <color auto="1"/>
      </left>
      <right/>
      <top/>
      <bottom style="thin">
        <color auto="1"/>
      </bottom>
      <diagonal/>
    </border>
    <border>
      <left style="thin">
        <color auto="1"/>
      </left>
      <right/>
      <top style="thin">
        <color auto="1"/>
      </top>
      <bottom style="double">
        <color indexed="64"/>
      </bottom>
      <diagonal/>
    </border>
    <border>
      <left/>
      <right style="double">
        <color indexed="64"/>
      </right>
      <top style="thin">
        <color auto="1"/>
      </top>
      <bottom style="double">
        <color indexed="64"/>
      </bottom>
      <diagonal/>
    </border>
    <border>
      <left style="double">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thin">
        <color auto="1"/>
      </top>
      <bottom style="thin">
        <color auto="1"/>
      </bottom>
      <diagonal/>
    </border>
    <border>
      <left style="thin">
        <color auto="1"/>
      </left>
      <right style="double">
        <color auto="1"/>
      </right>
      <top/>
      <bottom style="double">
        <color indexed="64"/>
      </bottom>
      <diagonal/>
    </border>
    <border>
      <left/>
      <right/>
      <top style="double">
        <color indexed="64"/>
      </top>
      <bottom/>
      <diagonal/>
    </border>
  </borders>
  <cellStyleXfs count="3">
    <xf numFmtId="0" fontId="0" fillId="0" borderId="0"/>
    <xf numFmtId="0" fontId="1" fillId="2" borderId="0" applyNumberFormat="0" applyBorder="0" applyAlignment="0" applyProtection="0"/>
    <xf numFmtId="0" fontId="2" fillId="0" borderId="0"/>
  </cellStyleXfs>
  <cellXfs count="360">
    <xf numFmtId="0" fontId="0" fillId="0" borderId="0" xfId="0"/>
    <xf numFmtId="0" fontId="0" fillId="0" borderId="0" xfId="0"/>
    <xf numFmtId="0" fontId="5" fillId="0" borderId="0" xfId="0" applyFont="1"/>
    <xf numFmtId="0" fontId="0" fillId="0" borderId="0" xfId="0"/>
    <xf numFmtId="0" fontId="8" fillId="3" borderId="0" xfId="0" applyFont="1" applyFill="1" applyAlignment="1">
      <alignment vertical="center" wrapText="1"/>
    </xf>
    <xf numFmtId="0" fontId="20" fillId="3" borderId="0" xfId="0" applyFont="1" applyFill="1" applyAlignment="1">
      <alignment vertical="top" wrapText="1"/>
    </xf>
    <xf numFmtId="0" fontId="20" fillId="3" borderId="0" xfId="0" applyFont="1" applyFill="1" applyAlignment="1">
      <alignment vertical="center"/>
    </xf>
    <xf numFmtId="0" fontId="5" fillId="3" borderId="0" xfId="0" applyFont="1" applyFill="1" applyBorder="1"/>
    <xf numFmtId="0" fontId="5" fillId="3" borderId="0" xfId="0" applyFont="1" applyFill="1"/>
    <xf numFmtId="0" fontId="0" fillId="4" borderId="0" xfId="0" applyFill="1" applyAlignment="1"/>
    <xf numFmtId="0" fontId="0" fillId="4" borderId="0" xfId="0" applyFill="1"/>
    <xf numFmtId="0" fontId="23" fillId="0" borderId="0" xfId="0" applyFont="1"/>
    <xf numFmtId="0" fontId="22" fillId="0" borderId="0" xfId="0" applyFont="1"/>
    <xf numFmtId="0" fontId="0" fillId="3" borderId="0" xfId="0" applyFill="1" applyAlignment="1"/>
    <xf numFmtId="0" fontId="0" fillId="3" borderId="0" xfId="0" applyFill="1"/>
    <xf numFmtId="0" fontId="16" fillId="3" borderId="1" xfId="0" applyFont="1" applyFill="1" applyBorder="1" applyAlignment="1">
      <alignment horizontal="center"/>
    </xf>
    <xf numFmtId="0" fontId="16" fillId="3" borderId="3" xfId="0" applyFont="1" applyFill="1" applyBorder="1" applyAlignment="1">
      <alignment horizontal="center"/>
    </xf>
    <xf numFmtId="0" fontId="14" fillId="3" borderId="0" xfId="1" applyFont="1" applyFill="1" applyBorder="1"/>
    <xf numFmtId="0" fontId="14" fillId="3" borderId="0" xfId="1" applyFont="1" applyFill="1" applyBorder="1" applyAlignment="1">
      <alignment horizontal="center"/>
    </xf>
    <xf numFmtId="4" fontId="14" fillId="3" borderId="0" xfId="1" applyNumberFormat="1" applyFont="1" applyFill="1" applyBorder="1" applyAlignment="1">
      <alignment horizontal="right"/>
    </xf>
    <xf numFmtId="0" fontId="8" fillId="3" borderId="0" xfId="1" applyFont="1" applyFill="1" applyBorder="1"/>
    <xf numFmtId="0" fontId="8" fillId="3" borderId="0" xfId="1" applyFont="1" applyFill="1" applyBorder="1" applyAlignment="1">
      <alignment horizontal="center"/>
    </xf>
    <xf numFmtId="4" fontId="8" fillId="3" borderId="0" xfId="1" applyNumberFormat="1" applyFont="1" applyFill="1" applyBorder="1" applyAlignment="1">
      <alignment horizontal="right"/>
    </xf>
    <xf numFmtId="0" fontId="16" fillId="3" borderId="0" xfId="0" applyFont="1" applyFill="1"/>
    <xf numFmtId="0" fontId="18" fillId="3" borderId="0" xfId="0" applyFont="1" applyFill="1"/>
    <xf numFmtId="0" fontId="16" fillId="3" borderId="0" xfId="0" applyFont="1" applyFill="1" applyAlignment="1">
      <alignment vertical="center" wrapText="1"/>
    </xf>
    <xf numFmtId="0" fontId="3" fillId="3" borderId="0" xfId="0" applyFont="1" applyFill="1" applyAlignment="1">
      <alignment vertical="center" wrapText="1"/>
    </xf>
    <xf numFmtId="0" fontId="0" fillId="3" borderId="0" xfId="0" applyFill="1" applyBorder="1"/>
    <xf numFmtId="0" fontId="7" fillId="3" borderId="0" xfId="0" applyFont="1" applyFill="1" applyAlignment="1">
      <alignment vertical="center" wrapText="1"/>
    </xf>
    <xf numFmtId="0" fontId="11" fillId="3" borderId="0" xfId="0" applyFont="1" applyFill="1" applyAlignment="1">
      <alignment vertical="center" wrapText="1"/>
    </xf>
    <xf numFmtId="0" fontId="6" fillId="3" borderId="0" xfId="0" applyFont="1" applyFill="1" applyAlignment="1">
      <alignment vertical="center" wrapText="1"/>
    </xf>
    <xf numFmtId="0" fontId="22" fillId="3" borderId="0" xfId="0" applyFont="1" applyFill="1"/>
    <xf numFmtId="0" fontId="23" fillId="3" borderId="0" xfId="0" applyFont="1" applyFill="1"/>
    <xf numFmtId="0" fontId="4" fillId="3" borderId="0" xfId="0" applyFont="1" applyFill="1" applyAlignment="1">
      <alignment vertical="center" wrapText="1"/>
    </xf>
    <xf numFmtId="0" fontId="16" fillId="3" borderId="0" xfId="0" applyFont="1" applyFill="1" applyBorder="1" applyAlignment="1">
      <alignment horizontal="left" vertical="top" wrapText="1"/>
    </xf>
    <xf numFmtId="0" fontId="12" fillId="3" borderId="1" xfId="0" applyFont="1" applyFill="1" applyBorder="1" applyAlignment="1">
      <alignment horizontal="left" vertical="center"/>
    </xf>
    <xf numFmtId="0" fontId="0" fillId="0" borderId="0" xfId="0" applyFill="1"/>
    <xf numFmtId="0" fontId="11" fillId="0" borderId="0" xfId="0" applyFont="1" applyFill="1" applyAlignment="1">
      <alignment vertical="center" wrapText="1"/>
    </xf>
    <xf numFmtId="4" fontId="11" fillId="0" borderId="0" xfId="0" applyNumberFormat="1" applyFont="1" applyFill="1" applyAlignment="1">
      <alignment vertical="center" wrapText="1"/>
    </xf>
    <xf numFmtId="0" fontId="7" fillId="0" borderId="0" xfId="0" applyFont="1" applyFill="1" applyAlignment="1">
      <alignment vertical="center" wrapText="1"/>
    </xf>
    <xf numFmtId="4" fontId="12" fillId="3" borderId="17" xfId="0" applyNumberFormat="1" applyFont="1" applyFill="1" applyBorder="1" applyAlignment="1">
      <alignment vertical="center"/>
    </xf>
    <xf numFmtId="0" fontId="16" fillId="3" borderId="1" xfId="0" applyFont="1" applyFill="1" applyBorder="1"/>
    <xf numFmtId="0" fontId="12" fillId="3" borderId="1" xfId="0" applyFont="1" applyFill="1" applyBorder="1" applyAlignment="1">
      <alignment horizontal="left"/>
    </xf>
    <xf numFmtId="0" fontId="16" fillId="3" borderId="16" xfId="0" applyFont="1" applyFill="1" applyBorder="1"/>
    <xf numFmtId="0" fontId="16" fillId="3" borderId="16" xfId="0" applyFont="1" applyFill="1" applyBorder="1" applyAlignment="1">
      <alignment vertical="center"/>
    </xf>
    <xf numFmtId="4" fontId="14" fillId="3" borderId="17" xfId="0" applyNumberFormat="1" applyFont="1" applyFill="1" applyBorder="1" applyAlignment="1">
      <alignment vertical="center"/>
    </xf>
    <xf numFmtId="0" fontId="14" fillId="7" borderId="18" xfId="1" applyFont="1" applyFill="1" applyBorder="1"/>
    <xf numFmtId="0" fontId="12" fillId="6" borderId="25" xfId="2" applyFont="1" applyFill="1" applyBorder="1" applyAlignment="1">
      <alignment vertical="center"/>
    </xf>
    <xf numFmtId="0" fontId="14" fillId="7" borderId="21" xfId="1" applyFont="1" applyFill="1" applyBorder="1" applyAlignment="1">
      <alignment wrapText="1"/>
    </xf>
    <xf numFmtId="0" fontId="14" fillId="7" borderId="22" xfId="1" applyFont="1" applyFill="1" applyBorder="1" applyAlignment="1">
      <alignment wrapText="1"/>
    </xf>
    <xf numFmtId="0" fontId="17" fillId="7" borderId="21" xfId="1" applyFont="1" applyFill="1" applyBorder="1" applyAlignment="1">
      <alignment horizontal="center" vertical="center"/>
    </xf>
    <xf numFmtId="0" fontId="16" fillId="3" borderId="24" xfId="0" applyFont="1" applyFill="1" applyBorder="1"/>
    <xf numFmtId="0" fontId="14" fillId="7" borderId="21" xfId="1" applyFont="1" applyFill="1" applyBorder="1"/>
    <xf numFmtId="4" fontId="14" fillId="3" borderId="17" xfId="0" applyNumberFormat="1" applyFont="1" applyFill="1" applyBorder="1"/>
    <xf numFmtId="0" fontId="16" fillId="3" borderId="16" xfId="0" applyFont="1" applyFill="1" applyBorder="1" applyAlignment="1"/>
    <xf numFmtId="4" fontId="12" fillId="3" borderId="17" xfId="0" applyNumberFormat="1" applyFont="1" applyFill="1" applyBorder="1"/>
    <xf numFmtId="4" fontId="17" fillId="3" borderId="17" xfId="0" applyNumberFormat="1" applyFont="1" applyFill="1" applyBorder="1"/>
    <xf numFmtId="4" fontId="12" fillId="3" borderId="26" xfId="0" applyNumberFormat="1" applyFont="1" applyFill="1" applyBorder="1"/>
    <xf numFmtId="4" fontId="16" fillId="3" borderId="17" xfId="0" applyNumberFormat="1" applyFont="1" applyFill="1" applyBorder="1"/>
    <xf numFmtId="0" fontId="16" fillId="3" borderId="25" xfId="0" applyFont="1" applyFill="1" applyBorder="1"/>
    <xf numFmtId="4" fontId="14" fillId="3" borderId="23" xfId="0" applyNumberFormat="1" applyFont="1" applyFill="1" applyBorder="1"/>
    <xf numFmtId="0" fontId="12" fillId="5" borderId="21" xfId="2" applyFont="1" applyFill="1" applyBorder="1" applyAlignment="1">
      <alignment vertical="center"/>
    </xf>
    <xf numFmtId="0" fontId="12" fillId="6" borderId="21" xfId="2" applyFont="1" applyFill="1" applyBorder="1" applyAlignment="1">
      <alignment vertical="center"/>
    </xf>
    <xf numFmtId="0" fontId="16" fillId="0" borderId="1" xfId="0" applyFont="1" applyFill="1" applyBorder="1" applyAlignment="1">
      <alignment horizontal="center"/>
    </xf>
    <xf numFmtId="0" fontId="12" fillId="3" borderId="1" xfId="2" applyFont="1" applyFill="1" applyBorder="1" applyAlignment="1">
      <alignment horizontal="center"/>
    </xf>
    <xf numFmtId="0" fontId="16" fillId="3" borderId="1" xfId="0" applyFont="1" applyFill="1" applyBorder="1" applyAlignment="1">
      <alignment horizontal="center" vertical="center"/>
    </xf>
    <xf numFmtId="0" fontId="16" fillId="0" borderId="16" xfId="0" applyFont="1" applyFill="1" applyBorder="1"/>
    <xf numFmtId="4" fontId="12" fillId="3" borderId="17" xfId="0" applyNumberFormat="1" applyFont="1" applyFill="1" applyBorder="1" applyAlignment="1">
      <alignment horizontal="right"/>
    </xf>
    <xf numFmtId="0" fontId="14" fillId="7" borderId="18" xfId="1" applyFont="1" applyFill="1" applyBorder="1" applyAlignment="1">
      <alignment vertical="center"/>
    </xf>
    <xf numFmtId="0" fontId="16" fillId="3" borderId="3" xfId="0" applyFont="1" applyFill="1" applyBorder="1" applyAlignment="1">
      <alignment horizontal="center" vertical="center"/>
    </xf>
    <xf numFmtId="0" fontId="14" fillId="7" borderId="21" xfId="1" applyFont="1" applyFill="1" applyBorder="1" applyAlignment="1">
      <alignment vertical="center"/>
    </xf>
    <xf numFmtId="0" fontId="16" fillId="3" borderId="1" xfId="0" applyFont="1" applyFill="1" applyBorder="1" applyAlignment="1">
      <alignment horizontal="left"/>
    </xf>
    <xf numFmtId="0" fontId="16" fillId="3" borderId="2" xfId="0" applyFont="1" applyFill="1" applyBorder="1"/>
    <xf numFmtId="0" fontId="14" fillId="3" borderId="2" xfId="0" applyFont="1" applyFill="1" applyBorder="1" applyAlignment="1"/>
    <xf numFmtId="0" fontId="16" fillId="7" borderId="21" xfId="1" applyFont="1" applyFill="1" applyBorder="1" applyAlignment="1">
      <alignment wrapText="1"/>
    </xf>
    <xf numFmtId="0" fontId="16" fillId="7" borderId="22" xfId="1" applyFont="1" applyFill="1" applyBorder="1" applyAlignment="1">
      <alignment wrapText="1"/>
    </xf>
    <xf numFmtId="4" fontId="16" fillId="7" borderId="27"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13" fillId="3" borderId="0" xfId="0" applyFont="1" applyFill="1" applyAlignment="1">
      <alignment vertical="top" wrapText="1"/>
    </xf>
    <xf numFmtId="0" fontId="12" fillId="3" borderId="16" xfId="0" applyFont="1" applyFill="1" applyBorder="1" applyAlignment="1">
      <alignment horizontal="right" vertical="center"/>
    </xf>
    <xf numFmtId="0" fontId="12" fillId="3" borderId="1" xfId="0" applyFont="1" applyFill="1" applyBorder="1"/>
    <xf numFmtId="0" fontId="12" fillId="3" borderId="16" xfId="0" applyFont="1" applyFill="1" applyBorder="1" applyAlignment="1">
      <alignment horizontal="right" vertical="center" wrapText="1"/>
    </xf>
    <xf numFmtId="0" fontId="12" fillId="3" borderId="24" xfId="0" applyFont="1" applyFill="1" applyBorder="1" applyAlignment="1">
      <alignment horizontal="right" vertical="center"/>
    </xf>
    <xf numFmtId="0" fontId="12" fillId="3" borderId="3" xfId="0" applyFont="1" applyFill="1" applyBorder="1" applyAlignment="1">
      <alignment horizontal="left" vertical="center"/>
    </xf>
    <xf numFmtId="0" fontId="5" fillId="0" borderId="0" xfId="0" applyFont="1" applyFill="1"/>
    <xf numFmtId="0" fontId="15" fillId="3" borderId="0" xfId="0" applyFont="1" applyFill="1" applyAlignment="1">
      <alignment vertical="center" wrapText="1"/>
    </xf>
    <xf numFmtId="0" fontId="14" fillId="3" borderId="0" xfId="0" applyFont="1" applyFill="1" applyAlignment="1">
      <alignment vertical="center"/>
    </xf>
    <xf numFmtId="0" fontId="16" fillId="3" borderId="0" xfId="0" applyFont="1" applyFill="1" applyBorder="1" applyAlignment="1">
      <alignment vertical="top" wrapText="1"/>
    </xf>
    <xf numFmtId="0" fontId="17" fillId="3" borderId="0" xfId="2" applyFont="1" applyFill="1" applyAlignment="1">
      <alignment vertical="center"/>
    </xf>
    <xf numFmtId="0" fontId="7" fillId="0" borderId="0" xfId="0" applyFont="1" applyFill="1"/>
    <xf numFmtId="0" fontId="14" fillId="0" borderId="0" xfId="0" applyFont="1" applyFill="1" applyBorder="1" applyAlignment="1"/>
    <xf numFmtId="4" fontId="10" fillId="0" borderId="0" xfId="0" applyNumberFormat="1" applyFont="1" applyFill="1" applyBorder="1" applyAlignment="1">
      <alignment horizontal="center"/>
    </xf>
    <xf numFmtId="0" fontId="37" fillId="0" borderId="0" xfId="0" applyFont="1" applyFill="1" applyAlignment="1">
      <alignment horizontal="left"/>
    </xf>
    <xf numFmtId="0" fontId="36" fillId="0" borderId="0" xfId="0" applyFont="1" applyFill="1"/>
    <xf numFmtId="9" fontId="32" fillId="0" borderId="0" xfId="0" applyNumberFormat="1" applyFont="1" applyFill="1"/>
    <xf numFmtId="0" fontId="32" fillId="0" borderId="0" xfId="0" applyFont="1" applyFill="1"/>
    <xf numFmtId="0" fontId="35" fillId="0" borderId="0" xfId="0" applyFont="1" applyFill="1"/>
    <xf numFmtId="0" fontId="0" fillId="0" borderId="0" xfId="0" applyFill="1" applyBorder="1" applyAlignment="1"/>
    <xf numFmtId="0" fontId="0" fillId="0" borderId="0" xfId="0" applyFill="1" applyAlignment="1"/>
    <xf numFmtId="0" fontId="24" fillId="0" borderId="0" xfId="0" applyFont="1" applyFill="1" applyBorder="1" applyAlignment="1">
      <alignment vertical="center" wrapText="1"/>
    </xf>
    <xf numFmtId="0" fontId="25" fillId="0" borderId="0" xfId="0" applyFont="1" applyFill="1" applyBorder="1" applyAlignment="1">
      <alignment wrapText="1"/>
    </xf>
    <xf numFmtId="0" fontId="31" fillId="0" borderId="0" xfId="0" applyFont="1" applyFill="1"/>
    <xf numFmtId="0" fontId="12" fillId="0" borderId="0" xfId="0" applyFont="1" applyFill="1" applyAlignment="1">
      <alignment vertical="center" wrapText="1"/>
    </xf>
    <xf numFmtId="0" fontId="22" fillId="0" borderId="0" xfId="0" applyFont="1" applyFill="1"/>
    <xf numFmtId="0" fontId="23" fillId="0" borderId="0" xfId="0" applyFont="1" applyFill="1"/>
    <xf numFmtId="0" fontId="12" fillId="3" borderId="1" xfId="0" applyFont="1" applyFill="1" applyBorder="1" applyAlignment="1">
      <alignment horizontal="left"/>
    </xf>
    <xf numFmtId="4" fontId="14" fillId="3" borderId="0" xfId="0" applyNumberFormat="1" applyFont="1" applyFill="1" applyBorder="1" applyAlignment="1">
      <alignment horizontal="center" vertical="top" wrapText="1"/>
    </xf>
    <xf numFmtId="164" fontId="17" fillId="0" borderId="0" xfId="0" applyNumberFormat="1" applyFont="1" applyFill="1" applyAlignment="1">
      <alignment vertical="center" wrapText="1"/>
    </xf>
    <xf numFmtId="4" fontId="12" fillId="0" borderId="0" xfId="0" applyNumberFormat="1" applyFont="1" applyFill="1" applyBorder="1" applyAlignment="1">
      <alignment vertical="center"/>
    </xf>
    <xf numFmtId="4" fontId="12" fillId="0" borderId="0" xfId="0" applyNumberFormat="1" applyFont="1" applyFill="1" applyBorder="1" applyAlignment="1"/>
    <xf numFmtId="4" fontId="16" fillId="0" borderId="0" xfId="0" applyNumberFormat="1" applyFont="1" applyFill="1" applyBorder="1" applyAlignment="1"/>
    <xf numFmtId="0" fontId="16" fillId="3" borderId="1" xfId="0" applyFont="1" applyFill="1" applyBorder="1" applyAlignment="1">
      <alignment horizontal="left"/>
    </xf>
    <xf numFmtId="0" fontId="16" fillId="3" borderId="1" xfId="0" applyFont="1" applyFill="1" applyBorder="1" applyAlignment="1">
      <alignment horizontal="center"/>
    </xf>
    <xf numFmtId="0" fontId="12" fillId="0" borderId="0" xfId="0" applyFont="1" applyFill="1" applyAlignment="1">
      <alignment horizontal="left" vertical="center" wrapText="1"/>
    </xf>
    <xf numFmtId="0" fontId="16" fillId="3" borderId="0" xfId="0" applyFont="1" applyFill="1" applyAlignment="1">
      <alignment horizontal="left"/>
    </xf>
    <xf numFmtId="0" fontId="16" fillId="3" borderId="0" xfId="0" applyFont="1" applyFill="1" applyBorder="1" applyAlignment="1">
      <alignment horizontal="left" vertical="top" wrapText="1"/>
    </xf>
    <xf numFmtId="0" fontId="14" fillId="3" borderId="0" xfId="0" applyFont="1" applyFill="1" applyAlignment="1">
      <alignment horizontal="center" vertical="center"/>
    </xf>
    <xf numFmtId="0" fontId="16" fillId="3" borderId="6" xfId="0" applyFont="1" applyFill="1" applyBorder="1" applyAlignment="1">
      <alignment horizontal="left"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6" fillId="3" borderId="1" xfId="0" applyFont="1" applyFill="1" applyBorder="1" applyAlignment="1">
      <alignment horizontal="left"/>
    </xf>
    <xf numFmtId="0" fontId="14" fillId="3" borderId="0" xfId="0" applyFont="1" applyFill="1" applyAlignment="1">
      <alignment horizontal="center" vertical="center" wrapText="1"/>
    </xf>
    <xf numFmtId="0" fontId="16" fillId="3" borderId="0" xfId="0" applyFont="1" applyFill="1" applyAlignment="1">
      <alignment horizontal="left" vertical="center" wrapText="1"/>
    </xf>
    <xf numFmtId="0" fontId="14" fillId="3" borderId="0" xfId="0" applyFont="1" applyFill="1" applyAlignment="1">
      <alignment horizontal="center" vertical="center"/>
    </xf>
    <xf numFmtId="0" fontId="12" fillId="3" borderId="0" xfId="0" applyFont="1" applyFill="1" applyAlignment="1">
      <alignment horizontal="left" vertical="center" wrapText="1"/>
    </xf>
    <xf numFmtId="0" fontId="16" fillId="3" borderId="3" xfId="0" applyFont="1" applyFill="1" applyBorder="1" applyAlignment="1">
      <alignment horizontal="left"/>
    </xf>
    <xf numFmtId="0" fontId="14" fillId="7" borderId="22" xfId="1" applyFont="1" applyFill="1" applyBorder="1" applyAlignment="1">
      <alignment horizontal="center"/>
    </xf>
    <xf numFmtId="0" fontId="15" fillId="3" borderId="0" xfId="0" applyFont="1" applyFill="1" applyAlignment="1">
      <alignment horizontal="center" vertical="center" wrapText="1"/>
    </xf>
    <xf numFmtId="0" fontId="16" fillId="3" borderId="0" xfId="0" applyFont="1" applyFill="1" applyBorder="1" applyAlignment="1">
      <alignment horizontal="left" vertical="top" wrapText="1"/>
    </xf>
    <xf numFmtId="0" fontId="17" fillId="3" borderId="0" xfId="2" applyFont="1" applyFill="1" applyAlignment="1">
      <alignment horizontal="center" vertical="center"/>
    </xf>
    <xf numFmtId="0" fontId="12" fillId="3" borderId="1" xfId="0" applyFont="1" applyFill="1" applyBorder="1" applyAlignment="1">
      <alignment horizontal="left" vertical="center" wrapText="1"/>
    </xf>
    <xf numFmtId="0" fontId="14" fillId="3" borderId="1" xfId="0" applyFont="1" applyFill="1" applyBorder="1" applyAlignment="1">
      <alignment horizontal="center"/>
    </xf>
    <xf numFmtId="0" fontId="14" fillId="3" borderId="1" xfId="0" applyFont="1" applyFill="1" applyBorder="1" applyAlignment="1">
      <alignment horizontal="center" vertical="center" wrapText="1"/>
    </xf>
    <xf numFmtId="49" fontId="16" fillId="3" borderId="0" xfId="0" applyNumberFormat="1" applyFont="1" applyFill="1" applyAlignment="1">
      <alignment horizontal="left" vertical="center" wrapText="1"/>
    </xf>
    <xf numFmtId="0" fontId="12" fillId="3" borderId="6" xfId="0" applyFont="1" applyFill="1" applyBorder="1" applyAlignment="1">
      <alignment horizontal="center"/>
    </xf>
    <xf numFmtId="0" fontId="12" fillId="3" borderId="7" xfId="0" applyFont="1" applyFill="1" applyBorder="1" applyAlignment="1">
      <alignment horizontal="center"/>
    </xf>
    <xf numFmtId="0" fontId="12" fillId="3" borderId="8" xfId="0" applyFont="1" applyFill="1" applyBorder="1" applyAlignment="1">
      <alignment horizontal="center"/>
    </xf>
    <xf numFmtId="0" fontId="12" fillId="3" borderId="10"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4" fillId="3" borderId="0" xfId="0" applyFont="1" applyFill="1" applyAlignment="1">
      <alignment horizontal="center"/>
    </xf>
    <xf numFmtId="0" fontId="14" fillId="3" borderId="2" xfId="0" applyFont="1" applyFill="1" applyBorder="1" applyAlignment="1">
      <alignment horizontal="center"/>
    </xf>
    <xf numFmtId="0" fontId="17" fillId="5" borderId="22" xfId="2" applyFont="1" applyFill="1" applyBorder="1" applyAlignment="1">
      <alignment horizontal="center" vertical="top" wrapText="1"/>
    </xf>
    <xf numFmtId="0" fontId="14" fillId="7" borderId="19" xfId="1" applyFont="1" applyFill="1" applyBorder="1" applyAlignment="1">
      <alignment horizontal="center" vertical="center"/>
    </xf>
    <xf numFmtId="0" fontId="17" fillId="6" borderId="2" xfId="2" applyFont="1" applyFill="1" applyBorder="1" applyAlignment="1">
      <alignment horizontal="center" vertical="top" wrapText="1"/>
    </xf>
    <xf numFmtId="0" fontId="17" fillId="6" borderId="22" xfId="2" applyFont="1" applyFill="1" applyBorder="1" applyAlignment="1">
      <alignment horizontal="center" vertical="top" wrapText="1"/>
    </xf>
    <xf numFmtId="0" fontId="16" fillId="7" borderId="22" xfId="1" applyFont="1" applyFill="1" applyBorder="1" applyAlignment="1">
      <alignment horizontal="center" vertical="center"/>
    </xf>
    <xf numFmtId="0" fontId="14" fillId="7" borderId="22" xfId="1" applyFont="1" applyFill="1" applyBorder="1" applyAlignment="1">
      <alignment horizontal="center" vertical="center"/>
    </xf>
    <xf numFmtId="0" fontId="14" fillId="7" borderId="22" xfId="1" applyFont="1" applyFill="1" applyBorder="1" applyAlignment="1">
      <alignment horizontal="center" vertical="center" wrapText="1"/>
    </xf>
    <xf numFmtId="0" fontId="12" fillId="3" borderId="1" xfId="0" applyFont="1" applyFill="1" applyBorder="1" applyAlignment="1">
      <alignment horizontal="left" vertical="top" wrapText="1"/>
    </xf>
    <xf numFmtId="0" fontId="12" fillId="3" borderId="16" xfId="0" applyFont="1" applyFill="1" applyBorder="1" applyAlignment="1">
      <alignment horizontal="left" vertical="center"/>
    </xf>
    <xf numFmtId="0" fontId="12" fillId="3" borderId="1" xfId="0" applyFont="1" applyFill="1" applyBorder="1" applyAlignment="1">
      <alignment horizontal="left" vertical="center"/>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0" fontId="1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16" fillId="3" borderId="1" xfId="0" applyFont="1" applyFill="1" applyBorder="1" applyAlignment="1">
      <alignment horizontal="left" wrapText="1"/>
    </xf>
    <xf numFmtId="0" fontId="14" fillId="3" borderId="1" xfId="0" applyFont="1" applyFill="1" applyBorder="1" applyAlignment="1">
      <alignment horizontal="center" vertical="top" wrapText="1"/>
    </xf>
    <xf numFmtId="0" fontId="17" fillId="7" borderId="22" xfId="0" applyFont="1" applyFill="1" applyBorder="1" applyAlignment="1">
      <alignment horizontal="center" vertical="center"/>
    </xf>
    <xf numFmtId="0" fontId="12" fillId="3" borderId="1" xfId="0" applyFont="1" applyFill="1" applyBorder="1" applyAlignment="1">
      <alignment horizontal="left" wrapText="1"/>
    </xf>
    <xf numFmtId="0" fontId="17" fillId="3" borderId="1" xfId="0" applyFont="1" applyFill="1" applyBorder="1" applyAlignment="1">
      <alignment horizontal="center"/>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2" fillId="3" borderId="1" xfId="0" applyFont="1" applyFill="1" applyBorder="1" applyAlignment="1">
      <alignment horizontal="center"/>
    </xf>
    <xf numFmtId="0" fontId="12" fillId="3" borderId="1" xfId="0" applyFont="1" applyFill="1" applyBorder="1" applyAlignment="1">
      <alignment horizontal="left"/>
    </xf>
    <xf numFmtId="0" fontId="12" fillId="3" borderId="2" xfId="0" applyFont="1" applyFill="1" applyBorder="1" applyAlignment="1">
      <alignment horizontal="center"/>
    </xf>
    <xf numFmtId="44" fontId="12" fillId="3" borderId="6" xfId="0" applyNumberFormat="1" applyFont="1" applyFill="1" applyBorder="1" applyAlignment="1">
      <alignment horizontal="right" vertical="top"/>
    </xf>
    <xf numFmtId="44" fontId="12" fillId="3" borderId="11" xfId="0" applyNumberFormat="1" applyFont="1" applyFill="1" applyBorder="1" applyAlignment="1">
      <alignment horizontal="right" vertical="top"/>
    </xf>
    <xf numFmtId="0" fontId="12" fillId="3" borderId="18" xfId="0" applyFont="1" applyFill="1" applyBorder="1" applyAlignment="1">
      <alignment horizontal="left" vertical="center"/>
    </xf>
    <xf numFmtId="0" fontId="12" fillId="3" borderId="19" xfId="0" applyFont="1" applyFill="1" applyBorder="1" applyAlignment="1">
      <alignment horizontal="left" vertical="center"/>
    </xf>
    <xf numFmtId="44" fontId="12" fillId="3" borderId="14" xfId="0" applyNumberFormat="1" applyFont="1" applyFill="1" applyBorder="1" applyAlignment="1">
      <alignment horizontal="right" vertical="top"/>
    </xf>
    <xf numFmtId="44" fontId="12" fillId="3" borderId="15" xfId="0" applyNumberFormat="1" applyFont="1" applyFill="1" applyBorder="1" applyAlignment="1">
      <alignment horizontal="right" vertical="top"/>
    </xf>
    <xf numFmtId="0" fontId="17" fillId="3" borderId="25" xfId="0" applyFont="1" applyFill="1" applyBorder="1" applyAlignment="1">
      <alignment horizontal="left" vertical="top" wrapText="1"/>
    </xf>
    <xf numFmtId="0" fontId="17" fillId="3" borderId="2" xfId="0" applyFont="1" applyFill="1" applyBorder="1" applyAlignment="1">
      <alignment horizontal="left" vertical="top" wrapText="1"/>
    </xf>
    <xf numFmtId="0" fontId="17" fillId="6" borderId="22" xfId="2" applyFont="1" applyFill="1" applyBorder="1" applyAlignment="1">
      <alignment horizontal="center" wrapText="1"/>
    </xf>
    <xf numFmtId="0" fontId="17" fillId="6" borderId="22" xfId="2" applyFont="1" applyFill="1" applyBorder="1" applyAlignment="1">
      <alignment horizontal="center"/>
    </xf>
    <xf numFmtId="0" fontId="14" fillId="7" borderId="22" xfId="1" applyFont="1" applyFill="1" applyBorder="1" applyAlignment="1">
      <alignment horizontal="center" vertical="top" wrapText="1"/>
    </xf>
    <xf numFmtId="0" fontId="14" fillId="7" borderId="22" xfId="1" applyFont="1" applyFill="1" applyBorder="1" applyAlignment="1">
      <alignment horizontal="center" vertical="top"/>
    </xf>
    <xf numFmtId="0" fontId="16" fillId="3" borderId="0" xfId="0" applyNumberFormat="1" applyFont="1" applyFill="1" applyAlignment="1">
      <alignment horizontal="left" vertical="center" wrapText="1"/>
    </xf>
    <xf numFmtId="0" fontId="16" fillId="3" borderId="16" xfId="0" applyFont="1" applyFill="1" applyBorder="1" applyAlignment="1">
      <alignment horizontal="right" vertical="top"/>
    </xf>
    <xf numFmtId="0" fontId="17" fillId="6" borderId="22" xfId="2" applyFont="1" applyFill="1" applyBorder="1" applyAlignment="1">
      <alignment horizontal="center" vertical="center" wrapText="1"/>
    </xf>
    <xf numFmtId="0" fontId="12" fillId="3" borderId="1" xfId="2" applyFont="1" applyFill="1" applyBorder="1" applyAlignment="1">
      <alignment horizontal="left" vertical="justify"/>
    </xf>
    <xf numFmtId="0" fontId="17" fillId="6" borderId="22" xfId="2" applyFont="1" applyFill="1" applyBorder="1" applyAlignment="1">
      <alignment horizontal="center" vertical="center"/>
    </xf>
    <xf numFmtId="0" fontId="16" fillId="0" borderId="1" xfId="0" applyFont="1" applyFill="1" applyBorder="1" applyAlignment="1">
      <alignment horizontal="left"/>
    </xf>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0" fontId="17" fillId="3" borderId="6" xfId="0" applyFont="1" applyFill="1" applyBorder="1" applyAlignment="1">
      <alignment horizontal="center"/>
    </xf>
    <xf numFmtId="0" fontId="17" fillId="3" borderId="7" xfId="0" applyFont="1" applyFill="1" applyBorder="1" applyAlignment="1">
      <alignment horizontal="center"/>
    </xf>
    <xf numFmtId="0" fontId="17" fillId="3" borderId="8" xfId="0" applyFont="1" applyFill="1" applyBorder="1" applyAlignment="1">
      <alignment horizontal="center"/>
    </xf>
    <xf numFmtId="0" fontId="14" fillId="3" borderId="2" xfId="0" applyFont="1" applyFill="1" applyBorder="1" applyAlignment="1">
      <alignment horizontal="center" vertical="center"/>
    </xf>
    <xf numFmtId="2" fontId="16" fillId="3" borderId="0" xfId="0" applyNumberFormat="1" applyFont="1" applyFill="1" applyBorder="1" applyAlignment="1">
      <alignment horizontal="center" vertical="top" wrapText="1"/>
    </xf>
    <xf numFmtId="2" fontId="16" fillId="3" borderId="0" xfId="0" applyNumberFormat="1" applyFont="1" applyFill="1" applyBorder="1" applyAlignment="1">
      <alignment horizontal="left" vertical="top" wrapText="1"/>
    </xf>
    <xf numFmtId="0" fontId="14" fillId="3" borderId="1" xfId="0" applyFont="1" applyFill="1" applyBorder="1" applyAlignment="1">
      <alignment horizontal="center" wrapText="1"/>
    </xf>
    <xf numFmtId="0" fontId="17" fillId="5" borderId="22" xfId="2" applyFont="1" applyFill="1" applyBorder="1" applyAlignment="1">
      <alignment horizontal="center" vertical="center" wrapText="1"/>
    </xf>
    <xf numFmtId="0" fontId="14" fillId="7" borderId="19" xfId="1" applyFont="1" applyFill="1" applyBorder="1" applyAlignment="1">
      <alignment horizontal="center"/>
    </xf>
    <xf numFmtId="0" fontId="16" fillId="3" borderId="3" xfId="0" applyFont="1" applyFill="1" applyBorder="1" applyAlignment="1">
      <alignment horizontal="left" vertical="center"/>
    </xf>
    <xf numFmtId="0" fontId="12" fillId="3" borderId="3" xfId="0" applyFont="1" applyFill="1" applyBorder="1" applyAlignment="1">
      <alignment horizontal="left" vertical="center" wrapText="1"/>
    </xf>
    <xf numFmtId="0" fontId="17" fillId="6" borderId="2" xfId="2" applyFont="1" applyFill="1" applyBorder="1" applyAlignment="1">
      <alignment horizontal="center" vertical="center"/>
    </xf>
    <xf numFmtId="0" fontId="17" fillId="7" borderId="22" xfId="1" applyFont="1" applyFill="1" applyBorder="1" applyAlignment="1">
      <alignment horizontal="center"/>
    </xf>
    <xf numFmtId="4" fontId="16" fillId="3" borderId="1" xfId="0" applyNumberFormat="1" applyFont="1" applyFill="1" applyBorder="1" applyAlignment="1">
      <alignment horizontal="left"/>
    </xf>
    <xf numFmtId="0" fontId="16" fillId="3" borderId="9" xfId="0" applyFont="1" applyFill="1" applyBorder="1" applyAlignment="1">
      <alignment horizontal="left"/>
    </xf>
    <xf numFmtId="0" fontId="16" fillId="3" borderId="4" xfId="0" applyFont="1" applyFill="1" applyBorder="1" applyAlignment="1">
      <alignment horizontal="left"/>
    </xf>
    <xf numFmtId="0" fontId="16" fillId="3" borderId="5" xfId="0" applyFont="1" applyFill="1" applyBorder="1" applyAlignment="1">
      <alignment horizontal="left"/>
    </xf>
    <xf numFmtId="0" fontId="16" fillId="3" borderId="1" xfId="0" applyFont="1" applyFill="1" applyBorder="1" applyAlignment="1">
      <alignment horizontal="center"/>
    </xf>
    <xf numFmtId="0" fontId="13" fillId="3" borderId="0" xfId="0" applyNumberFormat="1" applyFont="1" applyFill="1" applyAlignment="1">
      <alignment horizontal="center" vertical="top" wrapText="1"/>
    </xf>
    <xf numFmtId="8" fontId="12" fillId="3" borderId="6" xfId="0" applyNumberFormat="1" applyFont="1" applyFill="1" applyBorder="1" applyAlignment="1">
      <alignment horizontal="right" vertical="center"/>
    </xf>
    <xf numFmtId="8" fontId="12" fillId="3" borderId="30" xfId="0" applyNumberFormat="1" applyFont="1" applyFill="1" applyBorder="1" applyAlignment="1">
      <alignment horizontal="right" vertical="center"/>
    </xf>
    <xf numFmtId="0" fontId="16" fillId="6" borderId="1" xfId="0" applyFont="1" applyFill="1" applyBorder="1" applyAlignment="1">
      <alignment horizontal="right" vertical="center"/>
    </xf>
    <xf numFmtId="0" fontId="16" fillId="6" borderId="1" xfId="0" applyFont="1" applyFill="1" applyBorder="1"/>
    <xf numFmtId="0" fontId="16" fillId="6" borderId="1" xfId="0" applyFont="1" applyFill="1" applyBorder="1" applyAlignment="1">
      <alignment horizontal="center"/>
    </xf>
    <xf numFmtId="4" fontId="5" fillId="6" borderId="1" xfId="0" applyNumberFormat="1" applyFont="1" applyFill="1" applyBorder="1" applyAlignment="1">
      <alignment vertical="center"/>
    </xf>
    <xf numFmtId="4" fontId="8" fillId="6" borderId="1" xfId="0" applyNumberFormat="1" applyFont="1" applyFill="1" applyBorder="1" applyAlignment="1">
      <alignment horizontal="center" vertical="center"/>
    </xf>
    <xf numFmtId="4" fontId="27" fillId="3" borderId="29" xfId="0" applyNumberFormat="1" applyFont="1" applyFill="1" applyBorder="1"/>
    <xf numFmtId="4" fontId="12" fillId="3" borderId="6" xfId="0" applyNumberFormat="1" applyFont="1" applyFill="1" applyBorder="1" applyAlignment="1"/>
    <xf numFmtId="4" fontId="12" fillId="3" borderId="6" xfId="0" applyNumberFormat="1" applyFont="1" applyFill="1" applyBorder="1" applyAlignment="1">
      <alignment vertical="center"/>
    </xf>
    <xf numFmtId="4" fontId="27" fillId="3" borderId="1" xfId="0" applyNumberFormat="1" applyFont="1" applyFill="1" applyBorder="1"/>
    <xf numFmtId="4" fontId="12" fillId="3" borderId="1" xfId="0" applyNumberFormat="1" applyFont="1" applyFill="1" applyBorder="1" applyAlignment="1"/>
    <xf numFmtId="4" fontId="17" fillId="3" borderId="17" xfId="0" applyNumberFormat="1" applyFont="1" applyFill="1" applyBorder="1" applyAlignment="1">
      <alignment vertical="center"/>
    </xf>
    <xf numFmtId="4" fontId="17" fillId="5" borderId="27" xfId="1" applyNumberFormat="1" applyFont="1" applyFill="1" applyBorder="1" applyAlignment="1">
      <alignment vertical="center"/>
    </xf>
    <xf numFmtId="0" fontId="17" fillId="7" borderId="28" xfId="0" applyFont="1" applyFill="1" applyBorder="1" applyAlignment="1">
      <alignment vertical="center"/>
    </xf>
    <xf numFmtId="0" fontId="17" fillId="7" borderId="37" xfId="0" applyFont="1" applyFill="1" applyBorder="1" applyAlignment="1">
      <alignment vertical="center"/>
    </xf>
    <xf numFmtId="4" fontId="17" fillId="3" borderId="14" xfId="0" applyNumberFormat="1" applyFont="1" applyFill="1" applyBorder="1" applyAlignment="1">
      <alignment vertical="top"/>
    </xf>
    <xf numFmtId="4" fontId="17" fillId="3" borderId="35" xfId="0" applyNumberFormat="1" applyFont="1" applyFill="1" applyBorder="1" applyAlignment="1">
      <alignment vertical="top"/>
    </xf>
    <xf numFmtId="4" fontId="12" fillId="3" borderId="6" xfId="0" applyNumberFormat="1" applyFont="1" applyFill="1" applyBorder="1" applyAlignment="1">
      <alignment vertical="top"/>
    </xf>
    <xf numFmtId="4" fontId="12" fillId="3" borderId="7" xfId="0" applyNumberFormat="1" applyFont="1" applyFill="1" applyBorder="1" applyAlignment="1">
      <alignment vertical="top"/>
    </xf>
    <xf numFmtId="4" fontId="17" fillId="3" borderId="6" xfId="0" applyNumberFormat="1" applyFont="1" applyFill="1" applyBorder="1" applyAlignment="1">
      <alignment vertical="top"/>
    </xf>
    <xf numFmtId="4" fontId="17" fillId="3" borderId="7" xfId="0" applyNumberFormat="1" applyFont="1" applyFill="1" applyBorder="1" applyAlignment="1">
      <alignment vertical="top"/>
    </xf>
    <xf numFmtId="4" fontId="21" fillId="3" borderId="6" xfId="0" applyNumberFormat="1" applyFont="1" applyFill="1" applyBorder="1" applyAlignment="1">
      <alignment vertical="top"/>
    </xf>
    <xf numFmtId="4" fontId="21" fillId="3" borderId="7" xfId="0" applyNumberFormat="1" applyFont="1" applyFill="1" applyBorder="1" applyAlignment="1">
      <alignment vertical="top"/>
    </xf>
    <xf numFmtId="4" fontId="17" fillId="3" borderId="30" xfId="0" applyNumberFormat="1" applyFont="1" applyFill="1" applyBorder="1" applyAlignment="1">
      <alignment vertical="top"/>
    </xf>
    <xf numFmtId="4" fontId="17" fillId="3" borderId="33" xfId="0" applyNumberFormat="1" applyFont="1" applyFill="1" applyBorder="1" applyAlignment="1">
      <alignment vertical="top"/>
    </xf>
    <xf numFmtId="4" fontId="12" fillId="3" borderId="8" xfId="0" applyNumberFormat="1" applyFont="1" applyFill="1" applyBorder="1" applyAlignment="1">
      <alignment vertical="top"/>
    </xf>
    <xf numFmtId="4" fontId="17" fillId="3" borderId="8" xfId="0" applyNumberFormat="1" applyFont="1" applyFill="1" applyBorder="1" applyAlignment="1">
      <alignment vertical="top"/>
    </xf>
    <xf numFmtId="4" fontId="16" fillId="3" borderId="17" xfId="0" applyNumberFormat="1" applyFont="1" applyFill="1" applyBorder="1" applyAlignment="1">
      <alignment vertical="center"/>
    </xf>
    <xf numFmtId="4" fontId="16" fillId="3" borderId="26" xfId="0" applyNumberFormat="1" applyFont="1" applyFill="1" applyBorder="1"/>
    <xf numFmtId="4" fontId="14" fillId="7" borderId="28" xfId="0" applyNumberFormat="1" applyFont="1" applyFill="1" applyBorder="1" applyAlignment="1">
      <alignment horizontal="center" vertical="center"/>
    </xf>
    <xf numFmtId="4" fontId="5" fillId="6" borderId="29" xfId="0" applyNumberFormat="1" applyFont="1" applyFill="1" applyBorder="1" applyAlignment="1">
      <alignment vertical="center"/>
    </xf>
    <xf numFmtId="4" fontId="14" fillId="3" borderId="6" xfId="0" applyNumberFormat="1" applyFont="1" applyFill="1" applyBorder="1" applyAlignment="1"/>
    <xf numFmtId="4" fontId="16" fillId="3" borderId="6" xfId="0" applyNumberFormat="1" applyFont="1" applyFill="1" applyBorder="1" applyAlignment="1"/>
    <xf numFmtId="4" fontId="14" fillId="3" borderId="6" xfId="0" applyNumberFormat="1" applyFont="1" applyFill="1" applyBorder="1" applyAlignment="1">
      <alignment vertical="center"/>
    </xf>
    <xf numFmtId="4" fontId="16" fillId="3" borderId="9" xfId="0" applyNumberFormat="1" applyFont="1" applyFill="1" applyBorder="1" applyAlignment="1"/>
    <xf numFmtId="4" fontId="14" fillId="7" borderId="28" xfId="1" applyNumberFormat="1" applyFont="1" applyFill="1" applyBorder="1" applyAlignment="1"/>
    <xf numFmtId="4" fontId="14" fillId="7" borderId="1" xfId="0" applyNumberFormat="1" applyFont="1" applyFill="1" applyBorder="1" applyAlignment="1">
      <alignment horizontal="center" vertical="center"/>
    </xf>
    <xf numFmtId="4" fontId="14" fillId="3" borderId="1" xfId="0" applyNumberFormat="1" applyFont="1" applyFill="1" applyBorder="1" applyAlignment="1"/>
    <xf numFmtId="4" fontId="16" fillId="3" borderId="1" xfId="0" applyNumberFormat="1" applyFont="1" applyFill="1" applyBorder="1" applyAlignment="1"/>
    <xf numFmtId="4" fontId="14" fillId="3" borderId="1" xfId="0" applyNumberFormat="1" applyFont="1" applyFill="1" applyBorder="1" applyAlignment="1">
      <alignment vertical="center"/>
    </xf>
    <xf numFmtId="4" fontId="14" fillId="7" borderId="1" xfId="1" applyNumberFormat="1" applyFont="1" applyFill="1" applyBorder="1" applyAlignment="1"/>
    <xf numFmtId="4" fontId="17" fillId="3" borderId="17" xfId="0" applyNumberFormat="1" applyFont="1" applyFill="1" applyBorder="1" applyAlignment="1">
      <alignment horizontal="right" vertical="center"/>
    </xf>
    <xf numFmtId="4" fontId="17" fillId="5" borderId="27" xfId="0" applyNumberFormat="1" applyFont="1" applyFill="1" applyBorder="1"/>
    <xf numFmtId="4" fontId="16" fillId="0" borderId="0" xfId="0" applyNumberFormat="1" applyFont="1" applyFill="1" applyBorder="1" applyAlignment="1">
      <alignment horizontal="center" vertical="center"/>
    </xf>
    <xf numFmtId="4" fontId="5" fillId="0" borderId="0" xfId="0" applyNumberFormat="1" applyFont="1" applyFill="1" applyBorder="1" applyAlignment="1">
      <alignment vertical="center"/>
    </xf>
    <xf numFmtId="4" fontId="16" fillId="7" borderId="28" xfId="0" applyNumberFormat="1" applyFont="1" applyFill="1" applyBorder="1" applyAlignment="1">
      <alignment horizontal="center" vertical="center"/>
    </xf>
    <xf numFmtId="4" fontId="5" fillId="6" borderId="28" xfId="0" applyNumberFormat="1" applyFont="1" applyFill="1" applyBorder="1" applyAlignment="1">
      <alignment vertical="center"/>
    </xf>
    <xf numFmtId="4" fontId="16" fillId="7" borderId="1" xfId="0" applyNumberFormat="1" applyFont="1" applyFill="1" applyBorder="1" applyAlignment="1">
      <alignment horizontal="center" vertical="center"/>
    </xf>
    <xf numFmtId="0" fontId="17" fillId="3" borderId="28" xfId="2" applyFont="1" applyFill="1" applyBorder="1" applyAlignment="1">
      <alignment horizontal="center" vertical="center"/>
    </xf>
    <xf numFmtId="4" fontId="5" fillId="3" borderId="27" xfId="0" applyNumberFormat="1" applyFont="1" applyFill="1" applyBorder="1"/>
    <xf numFmtId="4" fontId="16" fillId="3" borderId="26" xfId="0" applyNumberFormat="1" applyFont="1" applyFill="1" applyBorder="1" applyAlignment="1">
      <alignment vertical="center"/>
    </xf>
    <xf numFmtId="4" fontId="14" fillId="3" borderId="27" xfId="0" applyNumberFormat="1" applyFont="1" applyFill="1" applyBorder="1" applyAlignment="1">
      <alignment vertical="center"/>
    </xf>
    <xf numFmtId="0" fontId="16" fillId="7" borderId="28" xfId="1" applyFont="1" applyFill="1" applyBorder="1" applyAlignment="1">
      <alignment horizontal="center" vertical="center"/>
    </xf>
    <xf numFmtId="0" fontId="16" fillId="5" borderId="28" xfId="1" applyFont="1" applyFill="1" applyBorder="1" applyAlignment="1">
      <alignment horizontal="center" vertical="center"/>
    </xf>
    <xf numFmtId="4" fontId="16" fillId="5" borderId="27" xfId="0" applyNumberFormat="1" applyFont="1" applyFill="1" applyBorder="1" applyAlignment="1">
      <alignment horizontal="center" vertical="center"/>
    </xf>
    <xf numFmtId="0" fontId="16" fillId="8" borderId="28" xfId="1" applyFont="1" applyFill="1" applyBorder="1" applyAlignment="1">
      <alignment horizontal="center" vertical="center"/>
    </xf>
    <xf numFmtId="4" fontId="16" fillId="8" borderId="27" xfId="0" applyNumberFormat="1" applyFont="1" applyFill="1" applyBorder="1" applyAlignment="1">
      <alignment horizontal="center" vertical="center"/>
    </xf>
    <xf numFmtId="4" fontId="12" fillId="0" borderId="0" xfId="0" applyNumberFormat="1" applyFont="1" applyFill="1" applyBorder="1"/>
    <xf numFmtId="4" fontId="17" fillId="0" borderId="0" xfId="0" applyNumberFormat="1" applyFont="1" applyFill="1" applyBorder="1"/>
    <xf numFmtId="4" fontId="5" fillId="0" borderId="0" xfId="0" applyNumberFormat="1" applyFont="1" applyFill="1" applyBorder="1"/>
    <xf numFmtId="4" fontId="14" fillId="0" borderId="0" xfId="0" applyNumberFormat="1" applyFont="1" applyFill="1" applyBorder="1"/>
    <xf numFmtId="4" fontId="16" fillId="0" borderId="0" xfId="0" applyNumberFormat="1" applyFont="1" applyFill="1" applyBorder="1"/>
    <xf numFmtId="0" fontId="17" fillId="3" borderId="28" xfId="2" applyFont="1" applyFill="1" applyBorder="1" applyAlignment="1">
      <alignment horizontal="center" vertical="top" wrapText="1"/>
    </xf>
    <xf numFmtId="4" fontId="8" fillId="0" borderId="0" xfId="1" applyNumberFormat="1" applyFont="1" applyFill="1" applyBorder="1" applyAlignment="1">
      <alignment horizontal="right"/>
    </xf>
    <xf numFmtId="4" fontId="14" fillId="0" borderId="0" xfId="0" applyNumberFormat="1" applyFont="1" applyFill="1" applyBorder="1" applyAlignment="1"/>
    <xf numFmtId="4" fontId="14" fillId="0" borderId="0" xfId="1" applyNumberFormat="1" applyFont="1" applyFill="1" applyBorder="1" applyAlignment="1"/>
    <xf numFmtId="4" fontId="14" fillId="7" borderId="26" xfId="0" applyNumberFormat="1" applyFont="1" applyFill="1" applyBorder="1" applyAlignment="1">
      <alignment vertical="center"/>
    </xf>
    <xf numFmtId="4" fontId="14" fillId="8" borderId="20" xfId="1" applyNumberFormat="1" applyFont="1" applyFill="1" applyBorder="1" applyAlignment="1"/>
    <xf numFmtId="0" fontId="17" fillId="3" borderId="28" xfId="2" applyFont="1" applyFill="1" applyBorder="1" applyAlignment="1">
      <alignment horizontal="center" vertical="center" wrapText="1"/>
    </xf>
    <xf numFmtId="4" fontId="14" fillId="8" borderId="27" xfId="1" applyNumberFormat="1" applyFont="1" applyFill="1" applyBorder="1" applyAlignment="1">
      <alignment vertical="center"/>
    </xf>
    <xf numFmtId="4" fontId="12" fillId="3" borderId="27" xfId="2" applyNumberFormat="1" applyFont="1" applyFill="1" applyBorder="1" applyAlignment="1">
      <alignment horizontal="center"/>
    </xf>
    <xf numFmtId="4" fontId="16" fillId="3" borderId="39" xfId="0" applyNumberFormat="1" applyFont="1" applyFill="1" applyBorder="1" applyAlignment="1">
      <alignment vertical="center"/>
    </xf>
    <xf numFmtId="4" fontId="12" fillId="3" borderId="27" xfId="2" applyNumberFormat="1" applyFont="1" applyFill="1" applyBorder="1"/>
    <xf numFmtId="4" fontId="12" fillId="0" borderId="0" xfId="2" applyNumberFormat="1" applyFont="1" applyFill="1" applyBorder="1" applyAlignment="1"/>
    <xf numFmtId="4" fontId="14" fillId="0" borderId="0" xfId="1" applyNumberFormat="1" applyFont="1" applyFill="1" applyBorder="1" applyAlignment="1">
      <alignment vertical="center"/>
    </xf>
    <xf numFmtId="4" fontId="14" fillId="8" borderId="20" xfId="1" applyNumberFormat="1" applyFont="1" applyFill="1" applyBorder="1" applyAlignment="1">
      <alignment vertical="center"/>
    </xf>
    <xf numFmtId="4" fontId="14" fillId="3" borderId="23" xfId="0" applyNumberFormat="1" applyFont="1" applyFill="1" applyBorder="1" applyAlignment="1">
      <alignment vertical="center"/>
    </xf>
    <xf numFmtId="4" fontId="14" fillId="3" borderId="17" xfId="0" applyNumberFormat="1" applyFont="1" applyFill="1" applyBorder="1" applyAlignment="1">
      <alignment horizontal="right" vertical="center"/>
    </xf>
    <xf numFmtId="0" fontId="17" fillId="3" borderId="29" xfId="2" applyFont="1" applyFill="1" applyBorder="1" applyAlignment="1">
      <alignment horizontal="center" vertical="top" wrapText="1"/>
    </xf>
    <xf numFmtId="4" fontId="12" fillId="3" borderId="23" xfId="2" applyNumberFormat="1" applyFont="1" applyFill="1" applyBorder="1"/>
    <xf numFmtId="0" fontId="13" fillId="0" borderId="0" xfId="0" applyFont="1" applyFill="1" applyAlignment="1">
      <alignment vertical="top" wrapText="1"/>
    </xf>
    <xf numFmtId="0" fontId="15" fillId="0" borderId="0" xfId="0" applyFont="1" applyFill="1" applyAlignment="1">
      <alignment vertical="center" wrapText="1"/>
    </xf>
    <xf numFmtId="0" fontId="17" fillId="0" borderId="0" xfId="2" applyFont="1" applyFill="1" applyAlignment="1">
      <alignment vertical="center"/>
    </xf>
    <xf numFmtId="0" fontId="14" fillId="0" borderId="0" xfId="0" applyFont="1" applyFill="1" applyAlignment="1">
      <alignmen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wrapText="1"/>
    </xf>
    <xf numFmtId="0" fontId="17" fillId="0" borderId="38" xfId="0" applyFont="1" applyFill="1" applyBorder="1" applyAlignment="1">
      <alignment vertical="center"/>
    </xf>
    <xf numFmtId="4" fontId="5" fillId="0" borderId="0" xfId="0" applyNumberFormat="1" applyFont="1" applyFill="1"/>
    <xf numFmtId="4" fontId="17" fillId="0" borderId="36" xfId="0" applyNumberFormat="1" applyFont="1" applyFill="1" applyBorder="1" applyAlignment="1">
      <alignment vertical="top"/>
    </xf>
    <xf numFmtId="4" fontId="12" fillId="0" borderId="8" xfId="0" applyNumberFormat="1" applyFont="1" applyFill="1" applyBorder="1" applyAlignment="1">
      <alignment vertical="top"/>
    </xf>
    <xf numFmtId="4" fontId="17" fillId="0" borderId="8" xfId="0" applyNumberFormat="1" applyFont="1" applyFill="1" applyBorder="1" applyAlignment="1">
      <alignment vertical="top"/>
    </xf>
    <xf numFmtId="4" fontId="5" fillId="0" borderId="0" xfId="0" applyNumberFormat="1" applyFont="1" applyFill="1" applyAlignment="1"/>
    <xf numFmtId="4" fontId="21" fillId="0" borderId="8" xfId="0" applyNumberFormat="1" applyFont="1" applyFill="1" applyBorder="1" applyAlignment="1">
      <alignment vertical="top"/>
    </xf>
    <xf numFmtId="4" fontId="11" fillId="0" borderId="0" xfId="0" applyNumberFormat="1" applyFont="1" applyFill="1" applyAlignment="1"/>
    <xf numFmtId="4" fontId="6" fillId="0" borderId="0" xfId="0" applyNumberFormat="1" applyFont="1" applyFill="1" applyAlignment="1">
      <alignment vertical="center" wrapText="1"/>
    </xf>
    <xf numFmtId="4" fontId="17" fillId="0" borderId="34" xfId="0" applyNumberFormat="1" applyFont="1" applyFill="1" applyBorder="1" applyAlignment="1">
      <alignment vertical="top"/>
    </xf>
    <xf numFmtId="0" fontId="20" fillId="0" borderId="0" xfId="0" applyFont="1" applyFill="1" applyAlignment="1">
      <alignment vertical="top" wrapText="1"/>
    </xf>
    <xf numFmtId="0" fontId="20" fillId="0" borderId="0" xfId="0" applyFont="1" applyFill="1" applyAlignment="1">
      <alignment vertical="center"/>
    </xf>
    <xf numFmtId="0" fontId="12" fillId="0" borderId="0" xfId="0" applyFont="1" applyFill="1" applyBorder="1" applyAlignment="1">
      <alignment vertical="center"/>
    </xf>
    <xf numFmtId="0" fontId="16" fillId="0" borderId="0" xfId="0" applyFont="1" applyFill="1" applyAlignment="1">
      <alignment vertical="center" wrapText="1"/>
    </xf>
    <xf numFmtId="4" fontId="27" fillId="0" borderId="0" xfId="0" applyNumberFormat="1" applyFont="1" applyFill="1" applyBorder="1"/>
    <xf numFmtId="4" fontId="17" fillId="0" borderId="0" xfId="0" applyNumberFormat="1" applyFont="1" applyFill="1" applyBorder="1" applyAlignment="1"/>
    <xf numFmtId="0" fontId="5" fillId="0" borderId="0" xfId="0" applyFont="1" applyFill="1" applyBorder="1"/>
    <xf numFmtId="0" fontId="9" fillId="0" borderId="0" xfId="0" applyFont="1" applyFill="1" applyBorder="1" applyAlignment="1"/>
    <xf numFmtId="0" fontId="3" fillId="0" borderId="0" xfId="0" applyFont="1" applyFill="1"/>
    <xf numFmtId="4" fontId="17" fillId="0" borderId="0" xfId="1" applyNumberFormat="1" applyFont="1" applyFill="1" applyBorder="1" applyAlignment="1"/>
    <xf numFmtId="4" fontId="14" fillId="0" borderId="0" xfId="0" applyNumberFormat="1" applyFont="1" applyFill="1" applyBorder="1" applyAlignment="1">
      <alignment horizontal="center" vertical="center"/>
    </xf>
    <xf numFmtId="0" fontId="23" fillId="0" borderId="0" xfId="0" applyFont="1" applyFill="1" applyBorder="1" applyAlignment="1">
      <alignment vertical="center" wrapText="1"/>
    </xf>
    <xf numFmtId="0" fontId="28" fillId="0" borderId="0"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xf numFmtId="4" fontId="14" fillId="0" borderId="0" xfId="0" applyNumberFormat="1" applyFont="1" applyFill="1" applyBorder="1" applyAlignment="1">
      <alignment vertical="center"/>
    </xf>
    <xf numFmtId="0" fontId="26" fillId="0" borderId="0" xfId="0" applyFont="1" applyFill="1" applyBorder="1" applyAlignment="1">
      <alignment vertical="center" wrapText="1"/>
    </xf>
    <xf numFmtId="0" fontId="24" fillId="0" borderId="0" xfId="0" applyFont="1" applyFill="1" applyBorder="1" applyAlignment="1">
      <alignment vertical="top" wrapText="1"/>
    </xf>
    <xf numFmtId="0" fontId="30" fillId="0" borderId="0" xfId="0" applyFont="1" applyFill="1" applyBorder="1" applyAlignment="1">
      <alignment vertical="center" wrapText="1"/>
    </xf>
    <xf numFmtId="2" fontId="5" fillId="0" borderId="0" xfId="0" applyNumberFormat="1" applyFont="1" applyFill="1" applyBorder="1"/>
    <xf numFmtId="4" fontId="16" fillId="0" borderId="0" xfId="0" applyNumberFormat="1" applyFont="1" applyFill="1"/>
    <xf numFmtId="4" fontId="16" fillId="0" borderId="0" xfId="0" applyNumberFormat="1" applyFont="1" applyFill="1" applyAlignment="1">
      <alignment vertical="center"/>
    </xf>
    <xf numFmtId="4" fontId="14" fillId="0" borderId="0" xfId="0" applyNumberFormat="1" applyFont="1" applyFill="1" applyAlignment="1">
      <alignment vertical="center"/>
    </xf>
    <xf numFmtId="0" fontId="5" fillId="0" borderId="0" xfId="0" applyFont="1" applyFill="1" applyAlignment="1"/>
    <xf numFmtId="4" fontId="17" fillId="0" borderId="0" xfId="0" applyNumberFormat="1" applyFont="1" applyFill="1" applyBorder="1" applyAlignment="1">
      <alignment horizontal="right"/>
    </xf>
    <xf numFmtId="0" fontId="5" fillId="0" borderId="0" xfId="0" applyFont="1" applyFill="1" applyAlignment="1">
      <alignment vertical="center"/>
    </xf>
    <xf numFmtId="4" fontId="19" fillId="0" borderId="0" xfId="0" applyNumberFormat="1" applyFont="1" applyFill="1" applyBorder="1" applyAlignment="1"/>
    <xf numFmtId="0" fontId="0" fillId="0" borderId="0" xfId="0" applyFill="1" applyBorder="1"/>
    <xf numFmtId="0" fontId="26" fillId="0" borderId="0" xfId="0" applyFont="1" applyFill="1" applyAlignment="1">
      <alignment horizontal="center" wrapText="1"/>
    </xf>
    <xf numFmtId="0" fontId="33" fillId="0" borderId="0" xfId="0" applyFont="1" applyFill="1" applyBorder="1" applyAlignment="1">
      <alignment wrapText="1"/>
    </xf>
    <xf numFmtId="4" fontId="12" fillId="0" borderId="0" xfId="0" applyNumberFormat="1" applyFont="1" applyFill="1" applyBorder="1" applyAlignment="1">
      <alignment horizontal="right"/>
    </xf>
    <xf numFmtId="4" fontId="12" fillId="0" borderId="0" xfId="2" applyNumberFormat="1" applyFont="1" applyFill="1" applyBorder="1" applyAlignment="1">
      <alignment horizontal="center"/>
    </xf>
    <xf numFmtId="0" fontId="27" fillId="0" borderId="0" xfId="0" applyFont="1" applyFill="1" applyBorder="1" applyAlignment="1">
      <alignment wrapText="1"/>
    </xf>
    <xf numFmtId="4" fontId="14" fillId="0" borderId="0" xfId="1" applyNumberFormat="1" applyFont="1" applyFill="1" applyBorder="1" applyAlignment="1">
      <alignment horizontal="right"/>
    </xf>
    <xf numFmtId="0" fontId="16" fillId="0" borderId="0" xfId="0" applyFont="1" applyFill="1"/>
    <xf numFmtId="0" fontId="14" fillId="0" borderId="0" xfId="0" applyFont="1" applyFill="1" applyAlignment="1">
      <alignment horizontal="center" vertical="center"/>
    </xf>
    <xf numFmtId="0" fontId="16" fillId="0" borderId="0" xfId="0" applyFont="1" applyFill="1" applyAlignment="1">
      <alignment horizontal="left" wrapText="1"/>
    </xf>
    <xf numFmtId="0" fontId="16" fillId="3" borderId="0" xfId="0" applyFont="1" applyFill="1" applyAlignment="1">
      <alignment wrapText="1"/>
    </xf>
    <xf numFmtId="0" fontId="16" fillId="3" borderId="0" xfId="0" applyFont="1" applyFill="1" applyAlignment="1">
      <alignment horizontal="center" wrapText="1"/>
    </xf>
    <xf numFmtId="4" fontId="12" fillId="3" borderId="8" xfId="0" applyNumberFormat="1" applyFont="1" applyFill="1" applyBorder="1" applyAlignment="1"/>
    <xf numFmtId="0" fontId="12" fillId="3" borderId="6" xfId="0" applyFont="1" applyFill="1" applyBorder="1" applyAlignment="1"/>
    <xf numFmtId="4" fontId="12" fillId="3" borderId="8" xfId="0" applyNumberFormat="1" applyFont="1" applyFill="1" applyBorder="1" applyAlignment="1">
      <alignment vertical="center"/>
    </xf>
    <xf numFmtId="4" fontId="12" fillId="3" borderId="30" xfId="0" applyNumberFormat="1" applyFont="1" applyFill="1" applyBorder="1" applyAlignment="1">
      <alignment vertical="top"/>
    </xf>
    <xf numFmtId="4" fontId="12" fillId="3" borderId="34" xfId="0" applyNumberFormat="1" applyFont="1" applyFill="1" applyBorder="1" applyAlignment="1">
      <alignment vertical="top"/>
    </xf>
    <xf numFmtId="0" fontId="17" fillId="3" borderId="10"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8" xfId="0" applyFont="1" applyFill="1" applyBorder="1" applyAlignment="1">
      <alignment horizontal="left" vertical="top" wrapText="1"/>
    </xf>
    <xf numFmtId="0" fontId="34" fillId="3" borderId="10" xfId="0" applyFont="1" applyFill="1" applyBorder="1" applyAlignment="1">
      <alignment horizontal="lef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12" fillId="3" borderId="32" xfId="0" applyFont="1" applyFill="1" applyBorder="1" applyAlignment="1">
      <alignment horizontal="left" vertical="top" wrapText="1"/>
    </xf>
    <xf numFmtId="0" fontId="12" fillId="3" borderId="33" xfId="0" applyFont="1" applyFill="1" applyBorder="1" applyAlignment="1">
      <alignment horizontal="left" vertical="top" wrapText="1"/>
    </xf>
    <xf numFmtId="0" fontId="12" fillId="3" borderId="34" xfId="0" applyFont="1" applyFill="1" applyBorder="1" applyAlignment="1">
      <alignment horizontal="left" vertical="top" wrapText="1"/>
    </xf>
    <xf numFmtId="0" fontId="12" fillId="3" borderId="41" xfId="0" applyFont="1" applyFill="1" applyBorder="1" applyAlignment="1">
      <alignment horizontal="center" vertical="center" wrapText="1"/>
    </xf>
    <xf numFmtId="8" fontId="12" fillId="3" borderId="11" xfId="0" applyNumberFormat="1" applyFont="1" applyFill="1" applyBorder="1" applyAlignment="1">
      <alignment horizontal="right" vertical="center"/>
    </xf>
    <xf numFmtId="8" fontId="12" fillId="3" borderId="31" xfId="0" applyNumberFormat="1" applyFont="1" applyFill="1" applyBorder="1" applyAlignment="1">
      <alignment horizontal="right" vertical="center"/>
    </xf>
    <xf numFmtId="4" fontId="14" fillId="8" borderId="40" xfId="1" applyNumberFormat="1" applyFont="1" applyFill="1" applyBorder="1" applyAlignment="1">
      <alignment vertical="center"/>
    </xf>
  </cellXfs>
  <cellStyles count="3">
    <cellStyle name="40% - Accent2" xfId="1" builtinId="35"/>
    <cellStyle name="Normal" xfId="0" builtinId="0"/>
    <cellStyle name="Normal 4 2" xfId="2"/>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BT517"/>
  <sheetViews>
    <sheetView tabSelected="1" view="pageBreakPreview" topLeftCell="A472" zoomScale="60" zoomScaleNormal="60" zoomScalePageLayoutView="80" workbookViewId="0">
      <selection activeCell="I533" sqref="I532:I533"/>
    </sheetView>
  </sheetViews>
  <sheetFormatPr defaultRowHeight="15"/>
  <cols>
    <col min="1" max="1" width="3.140625" style="3" customWidth="1"/>
    <col min="2" max="2" width="6.28515625" style="3" customWidth="1"/>
    <col min="3" max="3" width="21.5703125" style="2" customWidth="1"/>
    <col min="4" max="4" width="17.85546875" style="2" customWidth="1"/>
    <col min="5" max="5" width="15.5703125" style="2" customWidth="1"/>
    <col min="6" max="6" width="9.140625" style="2"/>
    <col min="7" max="7" width="33.140625" style="2" customWidth="1"/>
    <col min="8" max="8" width="12.42578125" style="2" customWidth="1"/>
    <col min="9" max="9" width="41.7109375" style="2" customWidth="1"/>
    <col min="10" max="11" width="32.5703125" style="2" customWidth="1"/>
    <col min="12" max="12" width="32.5703125" style="84" customWidth="1"/>
    <col min="13" max="13" width="68.140625" style="84" customWidth="1"/>
    <col min="14" max="72" width="9.140625" style="36"/>
  </cols>
  <sheetData>
    <row r="2" spans="1:72" ht="43.5" customHeight="1">
      <c r="A2" s="14"/>
      <c r="B2" s="78"/>
      <c r="C2" s="205" t="s">
        <v>301</v>
      </c>
      <c r="D2" s="205"/>
      <c r="E2" s="205"/>
      <c r="F2" s="205"/>
      <c r="G2" s="205"/>
      <c r="H2" s="205"/>
      <c r="I2" s="205"/>
      <c r="J2" s="205"/>
      <c r="K2" s="205"/>
      <c r="L2" s="205"/>
      <c r="M2" s="205"/>
    </row>
    <row r="3" spans="1:72" ht="15" customHeight="1">
      <c r="A3" s="78"/>
      <c r="B3" s="78"/>
      <c r="C3" s="205"/>
      <c r="D3" s="205"/>
      <c r="E3" s="205"/>
      <c r="F3" s="205"/>
      <c r="G3" s="205"/>
      <c r="H3" s="205"/>
      <c r="I3" s="205"/>
      <c r="J3" s="205"/>
      <c r="K3" s="205"/>
      <c r="L3" s="205"/>
      <c r="M3" s="205"/>
    </row>
    <row r="4" spans="1:72" ht="50.25" customHeight="1">
      <c r="A4" s="78"/>
      <c r="B4" s="78"/>
      <c r="C4" s="205"/>
      <c r="D4" s="205"/>
      <c r="E4" s="205"/>
      <c r="F4" s="205"/>
      <c r="G4" s="205"/>
      <c r="H4" s="205"/>
      <c r="I4" s="205"/>
      <c r="J4" s="205"/>
      <c r="K4" s="205"/>
      <c r="L4" s="205"/>
      <c r="M4" s="205"/>
    </row>
    <row r="5" spans="1:72" ht="15" customHeight="1">
      <c r="A5" s="78"/>
      <c r="B5" s="78"/>
      <c r="C5" s="78"/>
      <c r="D5" s="78"/>
      <c r="E5" s="78"/>
      <c r="F5" s="78"/>
      <c r="G5" s="78"/>
      <c r="H5" s="78"/>
      <c r="I5" s="78"/>
      <c r="J5" s="78"/>
      <c r="K5" s="78"/>
      <c r="L5" s="287"/>
      <c r="M5" s="287"/>
    </row>
    <row r="6" spans="1:72" ht="15" customHeight="1">
      <c r="A6" s="78"/>
      <c r="B6" s="78"/>
      <c r="C6" s="78"/>
      <c r="D6" s="78"/>
      <c r="E6" s="78"/>
      <c r="F6" s="78"/>
      <c r="G6" s="78"/>
      <c r="H6" s="78"/>
      <c r="I6" s="78"/>
      <c r="J6" s="78"/>
      <c r="K6" s="78"/>
      <c r="L6" s="287"/>
      <c r="M6" s="287"/>
    </row>
    <row r="7" spans="1:72" ht="102.75" customHeight="1">
      <c r="A7" s="85"/>
      <c r="B7" s="85"/>
      <c r="C7" s="85"/>
      <c r="D7" s="127" t="s">
        <v>302</v>
      </c>
      <c r="E7" s="127"/>
      <c r="F7" s="127"/>
      <c r="G7" s="127"/>
      <c r="H7" s="127"/>
      <c r="I7" s="127"/>
      <c r="J7" s="127"/>
      <c r="K7" s="127"/>
      <c r="L7" s="127"/>
      <c r="M7" s="288"/>
    </row>
    <row r="8" spans="1:72" ht="69.75" customHeight="1">
      <c r="A8" s="28"/>
      <c r="B8" s="28"/>
      <c r="C8" s="28"/>
      <c r="D8" s="127"/>
      <c r="E8" s="127"/>
      <c r="F8" s="127"/>
      <c r="G8" s="127"/>
      <c r="H8" s="127"/>
      <c r="I8" s="127"/>
      <c r="J8" s="127"/>
      <c r="K8" s="127"/>
      <c r="L8" s="127"/>
      <c r="M8" s="39"/>
    </row>
    <row r="9" spans="1:72" ht="26.25">
      <c r="A9" s="88"/>
      <c r="B9" s="88"/>
      <c r="C9" s="129" t="s">
        <v>6</v>
      </c>
      <c r="D9" s="129"/>
      <c r="E9" s="129"/>
      <c r="F9" s="129"/>
      <c r="G9" s="129"/>
      <c r="H9" s="129"/>
      <c r="I9" s="129"/>
      <c r="J9" s="129"/>
      <c r="K9" s="129"/>
      <c r="L9" s="129"/>
      <c r="M9" s="289"/>
    </row>
    <row r="10" spans="1:72" ht="26.25">
      <c r="A10" s="86"/>
      <c r="B10" s="86"/>
      <c r="C10" s="123" t="s">
        <v>5</v>
      </c>
      <c r="D10" s="123"/>
      <c r="E10" s="123"/>
      <c r="F10" s="123"/>
      <c r="G10" s="123"/>
      <c r="H10" s="123"/>
      <c r="I10" s="123"/>
      <c r="J10" s="123"/>
      <c r="K10" s="123"/>
      <c r="L10" s="123"/>
      <c r="M10" s="290"/>
    </row>
    <row r="11" spans="1:72" ht="50.25" customHeight="1">
      <c r="A11" s="87"/>
      <c r="B11" s="87"/>
      <c r="C11" s="128" t="s">
        <v>303</v>
      </c>
      <c r="D11" s="128"/>
      <c r="E11" s="128"/>
      <c r="F11" s="128"/>
      <c r="G11" s="128"/>
      <c r="H11" s="128"/>
      <c r="I11" s="128"/>
      <c r="J11" s="128"/>
      <c r="K11" s="128"/>
      <c r="L11" s="128"/>
      <c r="M11" s="291"/>
    </row>
    <row r="12" spans="1:72" s="3" customFormat="1" ht="26.25" thickBot="1">
      <c r="A12" s="34"/>
      <c r="B12" s="34"/>
      <c r="C12" s="34"/>
      <c r="D12" s="34"/>
      <c r="E12" s="34"/>
      <c r="F12" s="34"/>
      <c r="G12" s="34"/>
      <c r="H12" s="34"/>
      <c r="I12" s="34"/>
      <c r="J12" s="34"/>
      <c r="K12" s="115"/>
      <c r="L12" s="292"/>
      <c r="M12" s="292"/>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row>
    <row r="13" spans="1:72" ht="36.75" customHeight="1" thickTop="1" thickBot="1">
      <c r="A13" s="14"/>
      <c r="B13" s="14"/>
      <c r="C13" s="162" t="s">
        <v>7</v>
      </c>
      <c r="D13" s="163"/>
      <c r="E13" s="163"/>
      <c r="F13" s="163"/>
      <c r="G13" s="163"/>
      <c r="H13" s="159" t="s">
        <v>8</v>
      </c>
      <c r="I13" s="159"/>
      <c r="J13" s="220" t="s">
        <v>9</v>
      </c>
      <c r="K13" s="221"/>
      <c r="L13" s="293"/>
      <c r="M13" s="294"/>
      <c r="BT13"/>
    </row>
    <row r="14" spans="1:72" ht="27" thickTop="1">
      <c r="A14" s="14"/>
      <c r="B14" s="14"/>
      <c r="C14" s="173" t="s">
        <v>10</v>
      </c>
      <c r="D14" s="174"/>
      <c r="E14" s="174"/>
      <c r="F14" s="174"/>
      <c r="G14" s="174"/>
      <c r="H14" s="166"/>
      <c r="I14" s="166"/>
      <c r="J14" s="222">
        <v>7235754.5899999999</v>
      </c>
      <c r="K14" s="223"/>
      <c r="L14" s="295"/>
      <c r="M14" s="294"/>
      <c r="BT14"/>
    </row>
    <row r="15" spans="1:72" s="1" customFormat="1" ht="30.75" customHeight="1">
      <c r="A15" s="14"/>
      <c r="B15" s="14"/>
      <c r="C15" s="137" t="s">
        <v>11</v>
      </c>
      <c r="D15" s="138"/>
      <c r="E15" s="138"/>
      <c r="F15" s="138"/>
      <c r="G15" s="139"/>
      <c r="H15" s="214"/>
      <c r="I15" s="342">
        <v>1700000</v>
      </c>
      <c r="J15" s="224"/>
      <c r="K15" s="225"/>
      <c r="L15" s="296"/>
      <c r="M15" s="294"/>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row>
    <row r="16" spans="1:72" s="1" customFormat="1" ht="25.5">
      <c r="A16" s="14"/>
      <c r="B16" s="14"/>
      <c r="C16" s="137" t="s">
        <v>12</v>
      </c>
      <c r="D16" s="138"/>
      <c r="E16" s="138"/>
      <c r="F16" s="138"/>
      <c r="G16" s="139"/>
      <c r="H16" s="224"/>
      <c r="I16" s="232">
        <v>35000</v>
      </c>
      <c r="J16" s="224"/>
      <c r="K16" s="225"/>
      <c r="L16" s="296"/>
      <c r="M16" s="294"/>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row>
    <row r="17" spans="1:72" s="1" customFormat="1" ht="25.5" customHeight="1">
      <c r="A17" s="14"/>
      <c r="B17" s="14"/>
      <c r="C17" s="137" t="s">
        <v>13</v>
      </c>
      <c r="D17" s="138"/>
      <c r="E17" s="138"/>
      <c r="F17" s="138"/>
      <c r="G17" s="139"/>
      <c r="H17" s="224"/>
      <c r="I17" s="232">
        <v>1195000</v>
      </c>
      <c r="J17" s="224"/>
      <c r="K17" s="225"/>
      <c r="L17" s="296"/>
      <c r="M17" s="294"/>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row>
    <row r="18" spans="1:72" s="1" customFormat="1" ht="25.5" customHeight="1">
      <c r="A18" s="14"/>
      <c r="B18" s="14"/>
      <c r="C18" s="137" t="s">
        <v>14</v>
      </c>
      <c r="D18" s="138"/>
      <c r="E18" s="138"/>
      <c r="F18" s="138"/>
      <c r="G18" s="139"/>
      <c r="H18" s="224"/>
      <c r="I18" s="232">
        <v>55000</v>
      </c>
      <c r="J18" s="224"/>
      <c r="K18" s="225"/>
      <c r="L18" s="296"/>
      <c r="M18" s="294"/>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row>
    <row r="19" spans="1:72" s="3" customFormat="1" ht="25.5" customHeight="1">
      <c r="A19" s="14"/>
      <c r="B19" s="14"/>
      <c r="C19" s="137" t="s">
        <v>15</v>
      </c>
      <c r="D19" s="138"/>
      <c r="E19" s="138"/>
      <c r="F19" s="138"/>
      <c r="G19" s="139"/>
      <c r="H19" s="224"/>
      <c r="I19" s="232">
        <v>4250754.59</v>
      </c>
      <c r="J19" s="224"/>
      <c r="K19" s="225"/>
      <c r="L19" s="296"/>
      <c r="M19" s="294"/>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row>
    <row r="20" spans="1:72" s="1" customFormat="1" ht="26.25" customHeight="1">
      <c r="A20" s="14"/>
      <c r="B20" s="14"/>
      <c r="C20" s="347" t="s">
        <v>16</v>
      </c>
      <c r="D20" s="348"/>
      <c r="E20" s="348"/>
      <c r="F20" s="348"/>
      <c r="G20" s="349"/>
      <c r="H20" s="343"/>
      <c r="I20" s="342">
        <v>8108098.4299999997</v>
      </c>
      <c r="J20" s="226">
        <v>8108098.4299999997</v>
      </c>
      <c r="K20" s="227"/>
      <c r="L20" s="297"/>
      <c r="M20" s="294"/>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row>
    <row r="21" spans="1:72" s="1" customFormat="1" ht="25.5" customHeight="1">
      <c r="A21" s="14"/>
      <c r="B21" s="14"/>
      <c r="C21" s="137" t="s">
        <v>17</v>
      </c>
      <c r="D21" s="138"/>
      <c r="E21" s="138"/>
      <c r="F21" s="138"/>
      <c r="G21" s="139"/>
      <c r="H21" s="224"/>
      <c r="I21" s="232">
        <v>2753460</v>
      </c>
      <c r="J21" s="224"/>
      <c r="K21" s="225"/>
      <c r="L21" s="296"/>
      <c r="M21" s="294"/>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row>
    <row r="22" spans="1:72" ht="51.75" customHeight="1">
      <c r="A22" s="14"/>
      <c r="B22" s="14"/>
      <c r="C22" s="137" t="s">
        <v>18</v>
      </c>
      <c r="D22" s="138"/>
      <c r="E22" s="138"/>
      <c r="F22" s="138"/>
      <c r="G22" s="139"/>
      <c r="H22" s="215"/>
      <c r="I22" s="344">
        <v>1108400</v>
      </c>
      <c r="J22" s="224"/>
      <c r="K22" s="225"/>
      <c r="L22" s="296"/>
      <c r="M22" s="298"/>
      <c r="BT22"/>
    </row>
    <row r="23" spans="1:72" ht="25.5">
      <c r="A23" s="14"/>
      <c r="B23" s="14"/>
      <c r="C23" s="137" t="s">
        <v>19</v>
      </c>
      <c r="D23" s="138"/>
      <c r="E23" s="138"/>
      <c r="F23" s="138"/>
      <c r="G23" s="139"/>
      <c r="H23" s="224"/>
      <c r="I23" s="232">
        <v>110000</v>
      </c>
      <c r="J23" s="224"/>
      <c r="K23" s="225"/>
      <c r="L23" s="296"/>
      <c r="M23" s="38"/>
      <c r="BT23"/>
    </row>
    <row r="24" spans="1:72" ht="25.5" customHeight="1">
      <c r="A24" s="14"/>
      <c r="B24" s="14"/>
      <c r="C24" s="137" t="s">
        <v>20</v>
      </c>
      <c r="D24" s="138"/>
      <c r="E24" s="138"/>
      <c r="F24" s="138"/>
      <c r="G24" s="139"/>
      <c r="H24" s="224"/>
      <c r="I24" s="232">
        <v>4078238.43</v>
      </c>
      <c r="J24" s="224"/>
      <c r="K24" s="225"/>
      <c r="L24" s="296"/>
      <c r="M24" s="38"/>
      <c r="BT24"/>
    </row>
    <row r="25" spans="1:72" ht="26.25" customHeight="1">
      <c r="A25" s="14"/>
      <c r="B25" s="14"/>
      <c r="C25" s="350" t="s">
        <v>21</v>
      </c>
      <c r="D25" s="351"/>
      <c r="E25" s="351"/>
      <c r="F25" s="351"/>
      <c r="G25" s="352"/>
      <c r="H25" s="224"/>
      <c r="I25" s="232">
        <v>58000</v>
      </c>
      <c r="J25" s="228"/>
      <c r="K25" s="229"/>
      <c r="L25" s="299"/>
      <c r="M25" s="38"/>
      <c r="BT25"/>
    </row>
    <row r="26" spans="1:72" ht="26.25" customHeight="1">
      <c r="A26" s="14"/>
      <c r="B26" s="14"/>
      <c r="C26" s="347" t="s">
        <v>22</v>
      </c>
      <c r="D26" s="348"/>
      <c r="E26" s="348"/>
      <c r="F26" s="348"/>
      <c r="G26" s="349"/>
      <c r="H26" s="224"/>
      <c r="I26" s="232"/>
      <c r="J26" s="226">
        <v>-872343.83999999985</v>
      </c>
      <c r="K26" s="227"/>
      <c r="L26" s="297"/>
      <c r="M26" s="38"/>
      <c r="BT26"/>
    </row>
    <row r="27" spans="1:72" ht="41.25" customHeight="1">
      <c r="A27" s="14"/>
      <c r="B27" s="14"/>
      <c r="C27" s="137" t="s">
        <v>23</v>
      </c>
      <c r="D27" s="138"/>
      <c r="E27" s="138"/>
      <c r="F27" s="138"/>
      <c r="G27" s="139"/>
      <c r="H27" s="226"/>
      <c r="I27" s="233"/>
      <c r="J27" s="226"/>
      <c r="K27" s="227"/>
      <c r="L27" s="297"/>
      <c r="M27" s="38"/>
      <c r="BT27"/>
    </row>
    <row r="28" spans="1:72" ht="31.5" customHeight="1">
      <c r="A28" s="14"/>
      <c r="B28" s="14"/>
      <c r="C28" s="137" t="s">
        <v>24</v>
      </c>
      <c r="D28" s="138"/>
      <c r="E28" s="138"/>
      <c r="F28" s="138"/>
      <c r="G28" s="139"/>
      <c r="H28" s="224"/>
      <c r="I28" s="232"/>
      <c r="J28" s="226">
        <v>0</v>
      </c>
      <c r="K28" s="227"/>
      <c r="L28" s="297"/>
      <c r="M28" s="300"/>
      <c r="BT28"/>
    </row>
    <row r="29" spans="1:72" ht="27.75" customHeight="1">
      <c r="A29" s="14"/>
      <c r="B29" s="14"/>
      <c r="C29" s="347" t="s">
        <v>25</v>
      </c>
      <c r="D29" s="348"/>
      <c r="E29" s="348"/>
      <c r="F29" s="348"/>
      <c r="G29" s="349"/>
      <c r="H29" s="224"/>
      <c r="I29" s="232">
        <v>0</v>
      </c>
      <c r="J29" s="226">
        <v>0</v>
      </c>
      <c r="K29" s="227"/>
      <c r="L29" s="297"/>
      <c r="M29" s="294"/>
      <c r="BT29"/>
    </row>
    <row r="30" spans="1:72" ht="26.25" customHeight="1">
      <c r="A30" s="14"/>
      <c r="B30" s="14"/>
      <c r="C30" s="347" t="s">
        <v>26</v>
      </c>
      <c r="D30" s="348"/>
      <c r="E30" s="348"/>
      <c r="F30" s="348"/>
      <c r="G30" s="349"/>
      <c r="H30" s="224"/>
      <c r="I30" s="232">
        <v>572343.84</v>
      </c>
      <c r="J30" s="226"/>
      <c r="K30" s="227"/>
      <c r="L30" s="297"/>
      <c r="M30" s="294"/>
      <c r="BT30"/>
    </row>
    <row r="31" spans="1:72" s="3" customFormat="1" ht="26.25" customHeight="1">
      <c r="A31" s="14"/>
      <c r="B31" s="14"/>
      <c r="C31" s="134" t="s">
        <v>61</v>
      </c>
      <c r="D31" s="135"/>
      <c r="E31" s="135"/>
      <c r="F31" s="135"/>
      <c r="G31" s="136"/>
      <c r="H31" s="224"/>
      <c r="I31" s="232">
        <v>0</v>
      </c>
      <c r="J31" s="226"/>
      <c r="K31" s="227"/>
      <c r="L31" s="297"/>
      <c r="M31" s="294"/>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row>
    <row r="32" spans="1:72" ht="26.25" customHeight="1">
      <c r="A32" s="14"/>
      <c r="B32" s="14"/>
      <c r="C32" s="137" t="s">
        <v>27</v>
      </c>
      <c r="D32" s="138"/>
      <c r="E32" s="138"/>
      <c r="F32" s="138"/>
      <c r="G32" s="139"/>
      <c r="H32" s="224"/>
      <c r="I32" s="232">
        <v>572343.84</v>
      </c>
      <c r="J32" s="226"/>
      <c r="K32" s="227"/>
      <c r="L32" s="297"/>
      <c r="M32" s="301"/>
      <c r="BT32"/>
    </row>
    <row r="33" spans="1:72" ht="29.25" customHeight="1" thickBot="1">
      <c r="A33" s="14"/>
      <c r="B33" s="14"/>
      <c r="C33" s="353" t="s">
        <v>28</v>
      </c>
      <c r="D33" s="354"/>
      <c r="E33" s="354"/>
      <c r="F33" s="354"/>
      <c r="G33" s="355"/>
      <c r="H33" s="345"/>
      <c r="I33" s="346">
        <v>0</v>
      </c>
      <c r="J33" s="230"/>
      <c r="K33" s="231"/>
      <c r="L33" s="302"/>
      <c r="BT33"/>
    </row>
    <row r="34" spans="1:72" s="36" customFormat="1" ht="69" customHeight="1" thickTop="1">
      <c r="B34" s="37"/>
      <c r="C34" s="356" t="s">
        <v>29</v>
      </c>
      <c r="D34" s="356"/>
      <c r="E34" s="356"/>
      <c r="F34" s="356"/>
      <c r="G34" s="356"/>
      <c r="H34" s="356"/>
      <c r="I34" s="356"/>
      <c r="J34" s="356"/>
      <c r="K34" s="356"/>
      <c r="L34" s="356"/>
      <c r="M34" s="102"/>
    </row>
    <row r="35" spans="1:72" s="36" customFormat="1" ht="30" customHeight="1">
      <c r="B35" s="37"/>
      <c r="C35" s="185" t="s">
        <v>304</v>
      </c>
      <c r="D35" s="185"/>
      <c r="E35" s="185"/>
      <c r="F35" s="185"/>
      <c r="G35" s="185"/>
      <c r="H35" s="102"/>
      <c r="I35" s="107">
        <v>8108098.4299999997</v>
      </c>
      <c r="J35" s="186" t="s">
        <v>30</v>
      </c>
      <c r="K35" s="186"/>
      <c r="L35" s="186"/>
      <c r="M35" s="113"/>
    </row>
    <row r="36" spans="1:72" ht="26.25" customHeight="1" thickBot="1">
      <c r="A36" s="14"/>
      <c r="B36" s="29"/>
      <c r="C36" s="113"/>
      <c r="D36" s="113"/>
      <c r="E36" s="113"/>
      <c r="F36" s="113"/>
      <c r="G36" s="113"/>
      <c r="H36" s="113"/>
      <c r="I36" s="113"/>
      <c r="J36" s="113"/>
      <c r="K36" s="113"/>
      <c r="L36" s="113"/>
      <c r="M36" s="303"/>
    </row>
    <row r="37" spans="1:72" ht="25.5" customHeight="1" thickTop="1">
      <c r="A37" s="14"/>
      <c r="B37" s="29"/>
      <c r="C37" s="152" t="s">
        <v>31</v>
      </c>
      <c r="D37" s="153"/>
      <c r="E37" s="153"/>
      <c r="F37" s="153"/>
      <c r="G37" s="154"/>
      <c r="H37" s="171">
        <v>2753460</v>
      </c>
      <c r="I37" s="172"/>
      <c r="J37" s="5"/>
      <c r="K37" s="5"/>
      <c r="L37" s="303"/>
      <c r="M37" s="303"/>
    </row>
    <row r="38" spans="1:72" ht="33" customHeight="1">
      <c r="A38" s="14"/>
      <c r="B38" s="29"/>
      <c r="C38" s="137" t="s">
        <v>32</v>
      </c>
      <c r="D38" s="138"/>
      <c r="E38" s="138"/>
      <c r="F38" s="138"/>
      <c r="G38" s="139"/>
      <c r="H38" s="167">
        <v>1108400</v>
      </c>
      <c r="I38" s="168"/>
      <c r="J38" s="5"/>
      <c r="K38" s="5"/>
      <c r="L38" s="303"/>
      <c r="M38" s="303"/>
    </row>
    <row r="39" spans="1:72" ht="24.75" customHeight="1">
      <c r="A39" s="14"/>
      <c r="B39" s="14"/>
      <c r="C39" s="150" t="s">
        <v>20</v>
      </c>
      <c r="D39" s="151"/>
      <c r="E39" s="151"/>
      <c r="F39" s="151"/>
      <c r="G39" s="151"/>
      <c r="H39" s="167">
        <v>4078238.43</v>
      </c>
      <c r="I39" s="168"/>
      <c r="J39" s="5"/>
      <c r="K39" s="5"/>
      <c r="L39" s="303"/>
      <c r="M39" s="304"/>
    </row>
    <row r="40" spans="1:72" ht="25.5">
      <c r="A40" s="14"/>
      <c r="B40" s="14"/>
      <c r="C40" s="150" t="s">
        <v>3</v>
      </c>
      <c r="D40" s="151"/>
      <c r="E40" s="151"/>
      <c r="F40" s="151"/>
      <c r="G40" s="151"/>
      <c r="H40" s="206">
        <v>110000</v>
      </c>
      <c r="I40" s="357"/>
      <c r="J40" s="6"/>
      <c r="K40" s="6"/>
      <c r="L40" s="304"/>
      <c r="M40" s="304"/>
    </row>
    <row r="41" spans="1:72" ht="30" customHeight="1" thickBot="1">
      <c r="A41" s="14"/>
      <c r="B41" s="14"/>
      <c r="C41" s="169" t="s">
        <v>33</v>
      </c>
      <c r="D41" s="170"/>
      <c r="E41" s="170"/>
      <c r="F41" s="170"/>
      <c r="G41" s="170"/>
      <c r="H41" s="207">
        <v>58000</v>
      </c>
      <c r="I41" s="358"/>
      <c r="J41" s="6"/>
      <c r="K41" s="6"/>
      <c r="L41" s="304"/>
      <c r="M41" s="305"/>
    </row>
    <row r="42" spans="1:72" ht="73.5" customHeight="1" thickTop="1">
      <c r="A42" s="14"/>
      <c r="B42" s="30"/>
      <c r="C42" s="155" t="s">
        <v>34</v>
      </c>
      <c r="D42" s="156"/>
      <c r="E42" s="156"/>
      <c r="F42" s="156"/>
      <c r="G42" s="156"/>
      <c r="H42" s="156"/>
      <c r="I42" s="156"/>
      <c r="J42" s="156"/>
      <c r="K42" s="156"/>
      <c r="L42" s="156"/>
      <c r="M42" s="306"/>
    </row>
    <row r="43" spans="1:72" ht="64.5" customHeight="1">
      <c r="A43" s="14"/>
      <c r="B43" s="14"/>
      <c r="C43" s="122" t="s">
        <v>305</v>
      </c>
      <c r="D43" s="122"/>
      <c r="E43" s="122"/>
      <c r="F43" s="122"/>
      <c r="G43" s="122"/>
      <c r="H43" s="122"/>
      <c r="I43" s="122"/>
      <c r="J43" s="122"/>
      <c r="K43" s="122"/>
      <c r="L43" s="122"/>
    </row>
    <row r="44" spans="1:72" ht="25.5">
      <c r="A44" s="14"/>
      <c r="B44" s="14"/>
      <c r="C44" s="208">
        <v>7</v>
      </c>
      <c r="D44" s="209"/>
      <c r="E44" s="210" t="s">
        <v>38</v>
      </c>
      <c r="F44" s="210"/>
      <c r="G44" s="210"/>
      <c r="H44" s="210"/>
      <c r="I44" s="210"/>
      <c r="J44" s="212" t="s">
        <v>306</v>
      </c>
      <c r="K44" s="212" t="s">
        <v>307</v>
      </c>
      <c r="L44" s="251"/>
    </row>
    <row r="45" spans="1:72" ht="25.5">
      <c r="A45" s="14"/>
      <c r="B45" s="14"/>
      <c r="C45" s="79">
        <v>71</v>
      </c>
      <c r="D45" s="80"/>
      <c r="E45" s="164" t="s">
        <v>39</v>
      </c>
      <c r="F45" s="164"/>
      <c r="G45" s="164"/>
      <c r="H45" s="164"/>
      <c r="I45" s="164"/>
      <c r="J45" s="213"/>
      <c r="K45" s="216"/>
      <c r="L45" s="307"/>
    </row>
    <row r="46" spans="1:72" ht="26.25">
      <c r="A46" s="14"/>
      <c r="B46" s="14"/>
      <c r="C46" s="81">
        <v>711</v>
      </c>
      <c r="D46" s="42"/>
      <c r="E46" s="161" t="s">
        <v>40</v>
      </c>
      <c r="F46" s="161"/>
      <c r="G46" s="161"/>
      <c r="H46" s="161"/>
      <c r="I46" s="161"/>
      <c r="J46" s="56">
        <f>SUM(J47:J50)</f>
        <v>2700000</v>
      </c>
      <c r="K46" s="56">
        <f>SUM(K47:K50)</f>
        <v>1700000</v>
      </c>
      <c r="L46" s="308"/>
    </row>
    <row r="47" spans="1:72" ht="25.5">
      <c r="A47" s="14"/>
      <c r="B47" s="14"/>
      <c r="C47" s="81"/>
      <c r="D47" s="42">
        <v>7111</v>
      </c>
      <c r="E47" s="165" t="s">
        <v>41</v>
      </c>
      <c r="F47" s="165"/>
      <c r="G47" s="165"/>
      <c r="H47" s="165"/>
      <c r="I47" s="165"/>
      <c r="J47" s="55">
        <v>220000</v>
      </c>
      <c r="K47" s="55">
        <v>500000</v>
      </c>
      <c r="L47" s="109"/>
      <c r="M47" s="309"/>
    </row>
    <row r="48" spans="1:72" ht="30.75" customHeight="1">
      <c r="A48" s="14"/>
      <c r="B48" s="14"/>
      <c r="C48" s="81"/>
      <c r="D48" s="42">
        <v>71131</v>
      </c>
      <c r="E48" s="165" t="s">
        <v>42</v>
      </c>
      <c r="F48" s="165"/>
      <c r="G48" s="165"/>
      <c r="H48" s="165"/>
      <c r="I48" s="165"/>
      <c r="J48" s="40">
        <v>2220000</v>
      </c>
      <c r="K48" s="40">
        <v>1000000</v>
      </c>
      <c r="L48" s="109"/>
      <c r="M48" s="309"/>
    </row>
    <row r="49" spans="1:72" ht="25.5">
      <c r="A49" s="14"/>
      <c r="B49" s="14"/>
      <c r="C49" s="81"/>
      <c r="D49" s="42">
        <v>71132</v>
      </c>
      <c r="E49" s="165" t="s">
        <v>43</v>
      </c>
      <c r="F49" s="165"/>
      <c r="G49" s="165"/>
      <c r="H49" s="165"/>
      <c r="I49" s="165"/>
      <c r="J49" s="55">
        <v>100000</v>
      </c>
      <c r="K49" s="55">
        <v>100000</v>
      </c>
      <c r="L49" s="109"/>
      <c r="M49" s="91"/>
    </row>
    <row r="50" spans="1:72" ht="25.5">
      <c r="A50" s="14"/>
      <c r="B50" s="14"/>
      <c r="C50" s="81"/>
      <c r="D50" s="42">
        <v>71175</v>
      </c>
      <c r="E50" s="165" t="s">
        <v>44</v>
      </c>
      <c r="F50" s="165"/>
      <c r="G50" s="165"/>
      <c r="H50" s="165"/>
      <c r="I50" s="165"/>
      <c r="J50" s="55">
        <v>160000</v>
      </c>
      <c r="K50" s="55">
        <v>100000</v>
      </c>
      <c r="L50" s="109"/>
      <c r="M50" s="310"/>
    </row>
    <row r="51" spans="1:72" ht="26.25">
      <c r="A51" s="14"/>
      <c r="B51" s="14"/>
      <c r="C51" s="79">
        <v>713</v>
      </c>
      <c r="D51" s="42"/>
      <c r="E51" s="161" t="s">
        <v>45</v>
      </c>
      <c r="F51" s="161"/>
      <c r="G51" s="161"/>
      <c r="H51" s="161"/>
      <c r="I51" s="161"/>
      <c r="J51" s="56">
        <f>SUM(J52:J53)</f>
        <v>30000</v>
      </c>
      <c r="K51" s="56">
        <f>SUM(K52:K53)</f>
        <v>35000</v>
      </c>
      <c r="L51" s="308"/>
      <c r="M51" s="309"/>
    </row>
    <row r="52" spans="1:72" ht="25.5">
      <c r="A52" s="14"/>
      <c r="B52" s="14"/>
      <c r="C52" s="79"/>
      <c r="D52" s="42">
        <v>71312</v>
      </c>
      <c r="E52" s="165" t="s">
        <v>46</v>
      </c>
      <c r="F52" s="165"/>
      <c r="G52" s="165"/>
      <c r="H52" s="165"/>
      <c r="I52" s="165"/>
      <c r="J52" s="55">
        <v>25000</v>
      </c>
      <c r="K52" s="55">
        <v>25000</v>
      </c>
      <c r="L52" s="109"/>
      <c r="M52" s="309"/>
    </row>
    <row r="53" spans="1:72" ht="25.5">
      <c r="A53" s="14"/>
      <c r="B53" s="14"/>
      <c r="C53" s="79"/>
      <c r="D53" s="42">
        <v>71351</v>
      </c>
      <c r="E53" s="165" t="s">
        <v>47</v>
      </c>
      <c r="F53" s="165"/>
      <c r="G53" s="165"/>
      <c r="H53" s="165"/>
      <c r="I53" s="165"/>
      <c r="J53" s="55">
        <v>5000</v>
      </c>
      <c r="K53" s="55">
        <v>10000</v>
      </c>
      <c r="L53" s="109"/>
      <c r="M53" s="309"/>
    </row>
    <row r="54" spans="1:72" ht="26.25">
      <c r="A54" s="14"/>
      <c r="B54" s="14"/>
      <c r="C54" s="81">
        <v>714</v>
      </c>
      <c r="D54" s="42"/>
      <c r="E54" s="161" t="s">
        <v>48</v>
      </c>
      <c r="F54" s="161"/>
      <c r="G54" s="161"/>
      <c r="H54" s="161"/>
      <c r="I54" s="161"/>
      <c r="J54" s="56">
        <f>SUM(J55:J60)</f>
        <v>575000</v>
      </c>
      <c r="K54" s="56">
        <f>SUM(K55:K60)</f>
        <v>1195000</v>
      </c>
      <c r="L54" s="308"/>
    </row>
    <row r="55" spans="1:72" ht="25.5">
      <c r="A55" s="14"/>
      <c r="B55" s="14"/>
      <c r="C55" s="81"/>
      <c r="D55" s="42">
        <v>7141</v>
      </c>
      <c r="E55" s="165" t="s">
        <v>49</v>
      </c>
      <c r="F55" s="165"/>
      <c r="G55" s="165"/>
      <c r="H55" s="165"/>
      <c r="I55" s="165"/>
      <c r="J55" s="55">
        <v>25000</v>
      </c>
      <c r="K55" s="55">
        <v>25000</v>
      </c>
      <c r="L55" s="109"/>
    </row>
    <row r="56" spans="1:72" ht="25.5">
      <c r="A56" s="14"/>
      <c r="B56" s="14"/>
      <c r="C56" s="81"/>
      <c r="D56" s="42">
        <v>7142</v>
      </c>
      <c r="E56" s="165" t="s">
        <v>51</v>
      </c>
      <c r="F56" s="165"/>
      <c r="G56" s="165"/>
      <c r="H56" s="165"/>
      <c r="I56" s="165"/>
      <c r="J56" s="55">
        <v>0</v>
      </c>
      <c r="K56" s="55">
        <v>0</v>
      </c>
      <c r="L56" s="109"/>
    </row>
    <row r="57" spans="1:72" s="3" customFormat="1" ht="47.25" customHeight="1">
      <c r="A57" s="14"/>
      <c r="B57" s="14"/>
      <c r="C57" s="81"/>
      <c r="D57" s="35">
        <v>7146</v>
      </c>
      <c r="E57" s="160" t="s">
        <v>50</v>
      </c>
      <c r="F57" s="160"/>
      <c r="G57" s="160"/>
      <c r="H57" s="160"/>
      <c r="I57" s="160"/>
      <c r="J57" s="40">
        <v>300000</v>
      </c>
      <c r="K57" s="40">
        <v>1000000</v>
      </c>
      <c r="L57" s="108"/>
      <c r="M57" s="89"/>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row>
    <row r="58" spans="1:72" ht="51.75" customHeight="1">
      <c r="A58" s="14"/>
      <c r="B58" s="14"/>
      <c r="C58" s="81"/>
      <c r="D58" s="35">
        <v>71484</v>
      </c>
      <c r="E58" s="160" t="s">
        <v>52</v>
      </c>
      <c r="F58" s="160"/>
      <c r="G58" s="160"/>
      <c r="H58" s="160"/>
      <c r="I58" s="160"/>
      <c r="J58" s="40">
        <v>60000</v>
      </c>
      <c r="K58" s="40">
        <v>60000</v>
      </c>
      <c r="L58" s="109"/>
      <c r="M58" s="311"/>
    </row>
    <row r="59" spans="1:72" ht="24.75" customHeight="1">
      <c r="A59" s="14"/>
      <c r="B59" s="14"/>
      <c r="C59" s="81"/>
      <c r="D59" s="42">
        <v>71489</v>
      </c>
      <c r="E59" s="160" t="s">
        <v>53</v>
      </c>
      <c r="F59" s="160"/>
      <c r="G59" s="160"/>
      <c r="H59" s="160"/>
      <c r="I59" s="160"/>
      <c r="J59" s="55">
        <v>180000</v>
      </c>
      <c r="K59" s="55">
        <v>100000</v>
      </c>
      <c r="L59" s="109"/>
    </row>
    <row r="60" spans="1:72" ht="27.75" customHeight="1">
      <c r="A60" s="14"/>
      <c r="B60" s="14"/>
      <c r="C60" s="81"/>
      <c r="D60" s="42">
        <v>7149</v>
      </c>
      <c r="E60" s="160" t="s">
        <v>54</v>
      </c>
      <c r="F60" s="160"/>
      <c r="G60" s="160"/>
      <c r="H60" s="160"/>
      <c r="I60" s="160"/>
      <c r="J60" s="55">
        <v>10000</v>
      </c>
      <c r="K60" s="55">
        <v>10000</v>
      </c>
      <c r="L60" s="109"/>
    </row>
    <row r="61" spans="1:72" s="3" customFormat="1" ht="26.25" customHeight="1">
      <c r="A61" s="14"/>
      <c r="B61" s="14"/>
      <c r="C61" s="79">
        <v>715</v>
      </c>
      <c r="D61" s="42"/>
      <c r="E61" s="161" t="s">
        <v>55</v>
      </c>
      <c r="F61" s="161"/>
      <c r="G61" s="161"/>
      <c r="H61" s="161"/>
      <c r="I61" s="161"/>
      <c r="J61" s="56">
        <f>SUM(J62:J65)</f>
        <v>210000</v>
      </c>
      <c r="K61" s="56">
        <f>SUM(K62:K65)</f>
        <v>55000</v>
      </c>
      <c r="L61" s="308"/>
      <c r="M61" s="84"/>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row>
    <row r="62" spans="1:72" s="3" customFormat="1" ht="44.25" customHeight="1">
      <c r="A62" s="14"/>
      <c r="B62" s="14"/>
      <c r="C62" s="79"/>
      <c r="D62" s="35">
        <v>7153</v>
      </c>
      <c r="E62" s="130" t="s">
        <v>56</v>
      </c>
      <c r="F62" s="130"/>
      <c r="G62" s="130"/>
      <c r="H62" s="130"/>
      <c r="I62" s="130"/>
      <c r="J62" s="40">
        <v>5000</v>
      </c>
      <c r="K62" s="40">
        <v>5000</v>
      </c>
      <c r="L62" s="108"/>
      <c r="M62" s="84"/>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row>
    <row r="63" spans="1:72" ht="52.5" customHeight="1">
      <c r="A63" s="14"/>
      <c r="B63" s="14"/>
      <c r="C63" s="79"/>
      <c r="D63" s="35">
        <v>71523</v>
      </c>
      <c r="E63" s="130" t="s">
        <v>58</v>
      </c>
      <c r="F63" s="130"/>
      <c r="G63" s="130"/>
      <c r="H63" s="130"/>
      <c r="I63" s="130"/>
      <c r="J63" s="40">
        <v>15000</v>
      </c>
      <c r="K63" s="40">
        <v>15000</v>
      </c>
      <c r="L63" s="108"/>
    </row>
    <row r="64" spans="1:72" ht="48" customHeight="1">
      <c r="A64" s="14"/>
      <c r="B64" s="14"/>
      <c r="C64" s="79"/>
      <c r="D64" s="35">
        <v>71525</v>
      </c>
      <c r="E64" s="130" t="s">
        <v>57</v>
      </c>
      <c r="F64" s="130"/>
      <c r="G64" s="130"/>
      <c r="H64" s="130"/>
      <c r="I64" s="130"/>
      <c r="J64" s="40">
        <v>40000</v>
      </c>
      <c r="K64" s="40">
        <v>10000</v>
      </c>
      <c r="L64" s="108"/>
    </row>
    <row r="65" spans="1:72" s="3" customFormat="1" ht="31.5" customHeight="1">
      <c r="A65" s="14"/>
      <c r="B65" s="14"/>
      <c r="C65" s="79"/>
      <c r="D65" s="42">
        <v>71554</v>
      </c>
      <c r="E65" s="165" t="s">
        <v>59</v>
      </c>
      <c r="F65" s="165"/>
      <c r="G65" s="165"/>
      <c r="H65" s="165"/>
      <c r="I65" s="165"/>
      <c r="J65" s="40">
        <v>150000</v>
      </c>
      <c r="K65" s="40">
        <v>25000</v>
      </c>
      <c r="L65" s="109"/>
      <c r="M65" s="84"/>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row>
    <row r="66" spans="1:72" s="3" customFormat="1" ht="31.5" customHeight="1">
      <c r="A66" s="14"/>
      <c r="B66" s="14"/>
      <c r="C66" s="79">
        <v>72</v>
      </c>
      <c r="D66" s="105"/>
      <c r="E66" s="187" t="s">
        <v>60</v>
      </c>
      <c r="F66" s="188"/>
      <c r="G66" s="188"/>
      <c r="H66" s="188"/>
      <c r="I66" s="189"/>
      <c r="J66" s="218">
        <f>SUM(J67)</f>
        <v>0</v>
      </c>
      <c r="K66" s="218">
        <f>SUM(K67)</f>
        <v>300000</v>
      </c>
      <c r="L66" s="308"/>
      <c r="M66" s="84"/>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row>
    <row r="67" spans="1:72" s="3" customFormat="1" ht="31.5" customHeight="1">
      <c r="A67" s="14"/>
      <c r="B67" s="14"/>
      <c r="C67" s="79"/>
      <c r="D67" s="105">
        <v>72112</v>
      </c>
      <c r="E67" s="134" t="s">
        <v>61</v>
      </c>
      <c r="F67" s="135"/>
      <c r="G67" s="135"/>
      <c r="H67" s="135"/>
      <c r="I67" s="136"/>
      <c r="J67" s="55">
        <v>0</v>
      </c>
      <c r="K67" s="55">
        <v>300000</v>
      </c>
      <c r="L67" s="109"/>
      <c r="M67" s="84"/>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row>
    <row r="68" spans="1:72" ht="31.5" customHeight="1">
      <c r="A68" s="14"/>
      <c r="B68" s="14"/>
      <c r="C68" s="79">
        <v>73</v>
      </c>
      <c r="D68" s="42"/>
      <c r="E68" s="161" t="s">
        <v>62</v>
      </c>
      <c r="F68" s="161"/>
      <c r="G68" s="161"/>
      <c r="H68" s="161"/>
      <c r="I68" s="161"/>
      <c r="J68" s="218">
        <f>SUM(J69)</f>
        <v>598609.88</v>
      </c>
      <c r="K68" s="218">
        <f>SUM(K69)</f>
        <v>572343.84</v>
      </c>
      <c r="L68" s="308"/>
    </row>
    <row r="69" spans="1:72" ht="26.25">
      <c r="A69" s="14"/>
      <c r="B69" s="14"/>
      <c r="C69" s="79">
        <v>732</v>
      </c>
      <c r="D69" s="42">
        <v>7321</v>
      </c>
      <c r="E69" s="165" t="s">
        <v>63</v>
      </c>
      <c r="F69" s="165"/>
      <c r="G69" s="165"/>
      <c r="H69" s="165"/>
      <c r="I69" s="165"/>
      <c r="J69" s="55">
        <v>598609.88</v>
      </c>
      <c r="K69" s="55">
        <v>572343.84</v>
      </c>
      <c r="L69" s="109"/>
      <c r="M69" s="90"/>
    </row>
    <row r="70" spans="1:72" ht="26.25">
      <c r="A70" s="14"/>
      <c r="B70" s="14"/>
      <c r="C70" s="79">
        <v>74</v>
      </c>
      <c r="D70" s="42"/>
      <c r="E70" s="161" t="s">
        <v>64</v>
      </c>
      <c r="F70" s="161"/>
      <c r="G70" s="161"/>
      <c r="H70" s="161"/>
      <c r="I70" s="161"/>
      <c r="J70" s="56">
        <f>SUM(J71:J75)</f>
        <v>3958328.34</v>
      </c>
      <c r="K70" s="56">
        <f>SUM(K71:K75)</f>
        <v>4250754.59</v>
      </c>
      <c r="L70" s="308"/>
    </row>
    <row r="71" spans="1:72" ht="25.5">
      <c r="A71" s="14"/>
      <c r="B71" s="14"/>
      <c r="C71" s="79"/>
      <c r="D71" s="35">
        <v>74122</v>
      </c>
      <c r="E71" s="149" t="s">
        <v>65</v>
      </c>
      <c r="F71" s="149"/>
      <c r="G71" s="149"/>
      <c r="H71" s="149"/>
      <c r="I71" s="149"/>
      <c r="J71" s="40">
        <v>0</v>
      </c>
      <c r="K71" s="40">
        <v>0</v>
      </c>
      <c r="L71" s="108"/>
    </row>
    <row r="72" spans="1:72" ht="25.5">
      <c r="A72" s="14"/>
      <c r="B72" s="14"/>
      <c r="C72" s="79"/>
      <c r="D72" s="35">
        <v>74123</v>
      </c>
      <c r="E72" s="130" t="s">
        <v>66</v>
      </c>
      <c r="F72" s="130"/>
      <c r="G72" s="130"/>
      <c r="H72" s="130"/>
      <c r="I72" s="130"/>
      <c r="J72" s="55">
        <v>1600000</v>
      </c>
      <c r="K72" s="55">
        <v>2000000</v>
      </c>
      <c r="L72" s="109"/>
      <c r="M72" s="89"/>
    </row>
    <row r="73" spans="1:72" ht="25.5">
      <c r="A73" s="14"/>
      <c r="B73" s="14"/>
      <c r="C73" s="79"/>
      <c r="D73" s="35">
        <v>7413</v>
      </c>
      <c r="E73" s="130" t="s">
        <v>67</v>
      </c>
      <c r="F73" s="130"/>
      <c r="G73" s="130"/>
      <c r="H73" s="130"/>
      <c r="I73" s="130"/>
      <c r="J73" s="55">
        <v>816000</v>
      </c>
      <c r="K73" s="55">
        <v>664445.68000000005</v>
      </c>
      <c r="L73" s="109"/>
      <c r="M73" s="89"/>
    </row>
    <row r="74" spans="1:72" s="3" customFormat="1" ht="25.5">
      <c r="A74" s="14"/>
      <c r="B74" s="14"/>
      <c r="C74" s="79"/>
      <c r="D74" s="35"/>
      <c r="E74" s="130" t="s">
        <v>68</v>
      </c>
      <c r="F74" s="130"/>
      <c r="G74" s="130"/>
      <c r="H74" s="130"/>
      <c r="I74" s="130"/>
      <c r="J74" s="55">
        <v>1512328.34</v>
      </c>
      <c r="K74" s="55">
        <v>1586308.91</v>
      </c>
      <c r="L74" s="109"/>
      <c r="M74" s="89"/>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row>
    <row r="75" spans="1:72" ht="26.25" thickBot="1">
      <c r="A75" s="14"/>
      <c r="B75" s="14"/>
      <c r="C75" s="82"/>
      <c r="D75" s="83">
        <v>7421</v>
      </c>
      <c r="E75" s="197" t="s">
        <v>69</v>
      </c>
      <c r="F75" s="197"/>
      <c r="G75" s="197"/>
      <c r="H75" s="197"/>
      <c r="I75" s="197"/>
      <c r="J75" s="57">
        <v>30000</v>
      </c>
      <c r="K75" s="57">
        <v>0</v>
      </c>
      <c r="L75" s="109"/>
      <c r="M75" s="89"/>
    </row>
    <row r="76" spans="1:72" ht="35.25" customHeight="1" thickTop="1" thickBot="1">
      <c r="A76" s="14"/>
      <c r="B76" s="14"/>
      <c r="C76" s="50">
        <v>7</v>
      </c>
      <c r="D76" s="199" t="s">
        <v>70</v>
      </c>
      <c r="E76" s="199"/>
      <c r="F76" s="199"/>
      <c r="G76" s="199"/>
      <c r="H76" s="199"/>
      <c r="I76" s="199"/>
      <c r="J76" s="219">
        <f>SUM(J46,J51,J54,J61,J66,J68,J70)</f>
        <v>8071938.2199999997</v>
      </c>
      <c r="K76" s="219">
        <f>SUM(K46,K51,K54,K61,K66,K68,K70)</f>
        <v>8108098.4299999997</v>
      </c>
      <c r="L76" s="312"/>
      <c r="M76" s="294"/>
    </row>
    <row r="77" spans="1:72" ht="16.5" thickTop="1" thickBot="1">
      <c r="A77" s="14"/>
      <c r="B77" s="14"/>
      <c r="C77" s="8"/>
      <c r="D77" s="8"/>
      <c r="E77" s="8"/>
      <c r="F77" s="8"/>
      <c r="G77" s="8"/>
      <c r="H77" s="8"/>
      <c r="I77" s="8"/>
      <c r="J77" s="8"/>
      <c r="K77" s="8"/>
    </row>
    <row r="78" spans="1:72" ht="71.25" customHeight="1" thickTop="1" thickBot="1">
      <c r="A78" s="14"/>
      <c r="B78" s="14"/>
      <c r="C78" s="48" t="s">
        <v>35</v>
      </c>
      <c r="D78" s="49" t="s">
        <v>35</v>
      </c>
      <c r="E78" s="147" t="s">
        <v>71</v>
      </c>
      <c r="F78" s="147"/>
      <c r="G78" s="147"/>
      <c r="H78" s="147"/>
      <c r="I78" s="147"/>
      <c r="J78" s="236" t="s">
        <v>37</v>
      </c>
      <c r="K78" s="243" t="s">
        <v>309</v>
      </c>
      <c r="L78" s="313"/>
    </row>
    <row r="79" spans="1:72" ht="27" thickTop="1">
      <c r="A79" s="14"/>
      <c r="B79" s="14"/>
      <c r="C79" s="47">
        <v>4</v>
      </c>
      <c r="D79" s="198" t="s">
        <v>72</v>
      </c>
      <c r="E79" s="198"/>
      <c r="F79" s="198"/>
      <c r="G79" s="198"/>
      <c r="H79" s="198"/>
      <c r="I79" s="198"/>
      <c r="J79" s="237"/>
      <c r="K79" s="211"/>
      <c r="L79" s="251"/>
    </row>
    <row r="80" spans="1:72" ht="26.25">
      <c r="A80" s="14"/>
      <c r="B80" s="14"/>
      <c r="C80" s="43">
        <v>411</v>
      </c>
      <c r="D80" s="131" t="s">
        <v>73</v>
      </c>
      <c r="E80" s="131"/>
      <c r="F80" s="131"/>
      <c r="G80" s="131"/>
      <c r="H80" s="131"/>
      <c r="I80" s="131"/>
      <c r="J80" s="238">
        <v>1169065</v>
      </c>
      <c r="K80" s="244">
        <v>1192050</v>
      </c>
      <c r="L80" s="271"/>
    </row>
    <row r="81" spans="1:72" ht="25.5">
      <c r="A81" s="14"/>
      <c r="B81" s="14"/>
      <c r="C81" s="43"/>
      <c r="D81" s="15">
        <v>4111</v>
      </c>
      <c r="E81" s="200" t="s">
        <v>74</v>
      </c>
      <c r="F81" s="200"/>
      <c r="G81" s="200"/>
      <c r="H81" s="200"/>
      <c r="I81" s="200"/>
      <c r="J81" s="239">
        <v>838455</v>
      </c>
      <c r="K81" s="245">
        <v>900300</v>
      </c>
      <c r="L81" s="110"/>
    </row>
    <row r="82" spans="1:72" ht="25.5">
      <c r="A82" s="14"/>
      <c r="B82" s="14"/>
      <c r="C82" s="43"/>
      <c r="D82" s="15">
        <v>4112</v>
      </c>
      <c r="E82" s="120" t="s">
        <v>75</v>
      </c>
      <c r="F82" s="120"/>
      <c r="G82" s="120"/>
      <c r="H82" s="120"/>
      <c r="I82" s="120"/>
      <c r="J82" s="239">
        <v>51490</v>
      </c>
      <c r="K82" s="245">
        <v>32200</v>
      </c>
      <c r="L82" s="110"/>
    </row>
    <row r="83" spans="1:72" ht="25.5">
      <c r="A83" s="14"/>
      <c r="B83" s="14"/>
      <c r="C83" s="43"/>
      <c r="D83" s="15">
        <v>4113</v>
      </c>
      <c r="E83" s="120" t="s">
        <v>76</v>
      </c>
      <c r="F83" s="120"/>
      <c r="G83" s="120"/>
      <c r="H83" s="120"/>
      <c r="I83" s="120"/>
      <c r="J83" s="239">
        <v>174140</v>
      </c>
      <c r="K83" s="245">
        <v>170600</v>
      </c>
      <c r="L83" s="110"/>
    </row>
    <row r="84" spans="1:72" ht="26.25" customHeight="1">
      <c r="A84" s="14"/>
      <c r="B84" s="14"/>
      <c r="C84" s="43"/>
      <c r="D84" s="15">
        <v>4114</v>
      </c>
      <c r="E84" s="120" t="s">
        <v>77</v>
      </c>
      <c r="F84" s="120"/>
      <c r="G84" s="120"/>
      <c r="H84" s="120"/>
      <c r="I84" s="120"/>
      <c r="J84" s="239">
        <v>92560</v>
      </c>
      <c r="K84" s="245">
        <v>84200</v>
      </c>
      <c r="L84" s="110"/>
    </row>
    <row r="85" spans="1:72" ht="24.75" customHeight="1">
      <c r="A85" s="14"/>
      <c r="B85" s="14"/>
      <c r="C85" s="43"/>
      <c r="D85" s="15">
        <v>4115</v>
      </c>
      <c r="E85" s="120" t="s">
        <v>0</v>
      </c>
      <c r="F85" s="120"/>
      <c r="G85" s="120"/>
      <c r="H85" s="120"/>
      <c r="I85" s="120"/>
      <c r="J85" s="239">
        <v>12420</v>
      </c>
      <c r="K85" s="245">
        <v>4750</v>
      </c>
      <c r="L85" s="110"/>
      <c r="M85" s="36"/>
    </row>
    <row r="86" spans="1:72" ht="30" customHeight="1">
      <c r="A86" s="14"/>
      <c r="B86" s="14"/>
      <c r="C86" s="43">
        <v>412</v>
      </c>
      <c r="D86" s="131" t="s">
        <v>78</v>
      </c>
      <c r="E86" s="131"/>
      <c r="F86" s="131"/>
      <c r="G86" s="131"/>
      <c r="H86" s="131"/>
      <c r="I86" s="131"/>
      <c r="J86" s="238">
        <v>115020</v>
      </c>
      <c r="K86" s="244">
        <v>124960</v>
      </c>
      <c r="L86" s="271"/>
    </row>
    <row r="87" spans="1:72" ht="27.75" customHeight="1">
      <c r="A87" s="14"/>
      <c r="B87" s="14"/>
      <c r="C87" s="43"/>
      <c r="D87" s="15">
        <v>4121</v>
      </c>
      <c r="E87" s="120" t="s">
        <v>79</v>
      </c>
      <c r="F87" s="120"/>
      <c r="G87" s="120"/>
      <c r="H87" s="120"/>
      <c r="I87" s="120"/>
      <c r="J87" s="239">
        <v>30000</v>
      </c>
      <c r="K87" s="245">
        <v>30000</v>
      </c>
      <c r="L87" s="110"/>
    </row>
    <row r="88" spans="1:72" ht="27.75" customHeight="1">
      <c r="A88" s="14"/>
      <c r="B88" s="14"/>
      <c r="C88" s="43"/>
      <c r="D88" s="15">
        <v>4126</v>
      </c>
      <c r="E88" s="120" t="s">
        <v>80</v>
      </c>
      <c r="F88" s="120"/>
      <c r="G88" s="120"/>
      <c r="H88" s="120"/>
      <c r="I88" s="120"/>
      <c r="J88" s="239">
        <v>59800</v>
      </c>
      <c r="K88" s="245">
        <v>63000</v>
      </c>
      <c r="L88" s="110"/>
    </row>
    <row r="89" spans="1:72" ht="36" customHeight="1">
      <c r="A89" s="14"/>
      <c r="B89" s="14"/>
      <c r="C89" s="43"/>
      <c r="D89" s="15">
        <v>4127</v>
      </c>
      <c r="E89" s="120" t="s">
        <v>81</v>
      </c>
      <c r="F89" s="120"/>
      <c r="G89" s="120"/>
      <c r="H89" s="120"/>
      <c r="I89" s="120"/>
      <c r="J89" s="239">
        <v>25220</v>
      </c>
      <c r="K89" s="245">
        <v>31960</v>
      </c>
      <c r="L89" s="110"/>
      <c r="M89" s="314"/>
    </row>
    <row r="90" spans="1:72" ht="26.25" customHeight="1">
      <c r="A90" s="14"/>
      <c r="B90" s="14"/>
      <c r="C90" s="43">
        <v>413</v>
      </c>
      <c r="D90" s="131" t="s">
        <v>82</v>
      </c>
      <c r="E90" s="131"/>
      <c r="F90" s="131"/>
      <c r="G90" s="131"/>
      <c r="H90" s="131"/>
      <c r="I90" s="131"/>
      <c r="J90" s="238">
        <v>161800</v>
      </c>
      <c r="K90" s="244">
        <v>264500</v>
      </c>
      <c r="L90" s="271"/>
    </row>
    <row r="91" spans="1:72" s="3" customFormat="1" ht="25.5" customHeight="1">
      <c r="A91" s="14"/>
      <c r="B91" s="14"/>
      <c r="C91" s="43"/>
      <c r="D91" s="15">
        <v>4131</v>
      </c>
      <c r="E91" s="120" t="s">
        <v>83</v>
      </c>
      <c r="F91" s="120"/>
      <c r="G91" s="120"/>
      <c r="H91" s="120"/>
      <c r="I91" s="120"/>
      <c r="J91" s="239">
        <v>22300</v>
      </c>
      <c r="K91" s="245">
        <v>22500</v>
      </c>
      <c r="L91" s="110"/>
      <c r="M91" s="84"/>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row>
    <row r="92" spans="1:72" s="3" customFormat="1" ht="29.25" customHeight="1">
      <c r="A92" s="14"/>
      <c r="B92" s="14"/>
      <c r="C92" s="43"/>
      <c r="D92" s="15">
        <v>4133</v>
      </c>
      <c r="E92" s="120" t="s">
        <v>84</v>
      </c>
      <c r="F92" s="120"/>
      <c r="G92" s="120"/>
      <c r="H92" s="120"/>
      <c r="I92" s="120"/>
      <c r="J92" s="239">
        <v>0</v>
      </c>
      <c r="K92" s="245">
        <v>0</v>
      </c>
      <c r="L92" s="110"/>
      <c r="M92" s="84"/>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row>
    <row r="93" spans="1:72" ht="25.5">
      <c r="A93" s="14"/>
      <c r="B93" s="14"/>
      <c r="C93" s="43"/>
      <c r="D93" s="15">
        <v>4134</v>
      </c>
      <c r="E93" s="120" t="s">
        <v>85</v>
      </c>
      <c r="F93" s="120"/>
      <c r="G93" s="120"/>
      <c r="H93" s="120"/>
      <c r="I93" s="120"/>
      <c r="J93" s="239">
        <v>100500</v>
      </c>
      <c r="K93" s="245">
        <v>202000</v>
      </c>
      <c r="L93" s="110"/>
    </row>
    <row r="94" spans="1:72" ht="27.75" customHeight="1">
      <c r="A94" s="14"/>
      <c r="B94" s="14"/>
      <c r="C94" s="43"/>
      <c r="D94" s="15">
        <v>4135</v>
      </c>
      <c r="E94" s="120" t="s">
        <v>86</v>
      </c>
      <c r="F94" s="120"/>
      <c r="G94" s="120"/>
      <c r="H94" s="120"/>
      <c r="I94" s="120"/>
      <c r="J94" s="239">
        <v>39000</v>
      </c>
      <c r="K94" s="245">
        <v>40000</v>
      </c>
      <c r="L94" s="110"/>
      <c r="M94" s="315"/>
    </row>
    <row r="95" spans="1:72" ht="26.25">
      <c r="A95" s="14"/>
      <c r="B95" s="14"/>
      <c r="C95" s="43">
        <v>414</v>
      </c>
      <c r="D95" s="131" t="s">
        <v>87</v>
      </c>
      <c r="E95" s="131"/>
      <c r="F95" s="131"/>
      <c r="G95" s="131"/>
      <c r="H95" s="131"/>
      <c r="I95" s="131"/>
      <c r="J95" s="238">
        <v>384709.43</v>
      </c>
      <c r="K95" s="244">
        <v>397950</v>
      </c>
      <c r="L95" s="271"/>
      <c r="M95" s="36"/>
    </row>
    <row r="96" spans="1:72" ht="25.5">
      <c r="A96" s="14"/>
      <c r="B96" s="14"/>
      <c r="C96" s="43"/>
      <c r="D96" s="15">
        <v>4141</v>
      </c>
      <c r="E96" s="120" t="s">
        <v>88</v>
      </c>
      <c r="F96" s="120"/>
      <c r="G96" s="120"/>
      <c r="H96" s="120"/>
      <c r="I96" s="120"/>
      <c r="J96" s="239">
        <v>7950</v>
      </c>
      <c r="K96" s="245">
        <v>6200</v>
      </c>
      <c r="L96" s="110"/>
      <c r="M96" s="36"/>
    </row>
    <row r="97" spans="1:72" ht="25.5" customHeight="1">
      <c r="A97" s="14"/>
      <c r="B97" s="14"/>
      <c r="C97" s="43"/>
      <c r="D97" s="15">
        <v>4142</v>
      </c>
      <c r="E97" s="120" t="s">
        <v>89</v>
      </c>
      <c r="F97" s="120"/>
      <c r="G97" s="120"/>
      <c r="H97" s="120"/>
      <c r="I97" s="120"/>
      <c r="J97" s="239">
        <v>20000</v>
      </c>
      <c r="K97" s="245">
        <v>12050</v>
      </c>
      <c r="L97" s="110"/>
    </row>
    <row r="98" spans="1:72" s="3" customFormat="1" ht="27" customHeight="1">
      <c r="A98" s="14"/>
      <c r="B98" s="14"/>
      <c r="C98" s="43"/>
      <c r="D98" s="15">
        <v>4143</v>
      </c>
      <c r="E98" s="120" t="s">
        <v>91</v>
      </c>
      <c r="F98" s="120"/>
      <c r="G98" s="120"/>
      <c r="H98" s="120"/>
      <c r="I98" s="120"/>
      <c r="J98" s="239">
        <v>32000</v>
      </c>
      <c r="K98" s="245">
        <v>40000</v>
      </c>
      <c r="L98" s="110"/>
      <c r="M98" s="31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row>
    <row r="99" spans="1:72" s="3" customFormat="1" ht="27" customHeight="1">
      <c r="A99" s="14"/>
      <c r="B99" s="14"/>
      <c r="C99" s="43"/>
      <c r="D99" s="15">
        <v>4144</v>
      </c>
      <c r="E99" s="120" t="s">
        <v>90</v>
      </c>
      <c r="F99" s="120"/>
      <c r="G99" s="120"/>
      <c r="H99" s="120"/>
      <c r="I99" s="120"/>
      <c r="J99" s="239">
        <v>5000</v>
      </c>
      <c r="K99" s="245">
        <v>5000</v>
      </c>
      <c r="L99" s="110"/>
      <c r="M99" s="84"/>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row>
    <row r="100" spans="1:72" ht="25.5">
      <c r="A100" s="14"/>
      <c r="B100" s="14"/>
      <c r="C100" s="43"/>
      <c r="D100" s="15">
        <v>4146</v>
      </c>
      <c r="E100" s="120" t="s">
        <v>92</v>
      </c>
      <c r="F100" s="120"/>
      <c r="G100" s="120"/>
      <c r="H100" s="120"/>
      <c r="I100" s="120"/>
      <c r="J100" s="239">
        <v>10000</v>
      </c>
      <c r="K100" s="245">
        <v>15000</v>
      </c>
      <c r="L100" s="110"/>
    </row>
    <row r="101" spans="1:72" ht="25.5">
      <c r="A101" s="14"/>
      <c r="B101" s="14"/>
      <c r="C101" s="43"/>
      <c r="D101" s="15">
        <v>4147</v>
      </c>
      <c r="E101" s="120" t="s">
        <v>93</v>
      </c>
      <c r="F101" s="120"/>
      <c r="G101" s="120"/>
      <c r="H101" s="120"/>
      <c r="I101" s="120"/>
      <c r="J101" s="239">
        <v>9000</v>
      </c>
      <c r="K101" s="245">
        <v>5000</v>
      </c>
      <c r="L101" s="110"/>
    </row>
    <row r="102" spans="1:72" ht="25.5">
      <c r="A102" s="14"/>
      <c r="B102" s="14"/>
      <c r="C102" s="43"/>
      <c r="D102" s="15">
        <v>4148</v>
      </c>
      <c r="E102" s="120" t="s">
        <v>94</v>
      </c>
      <c r="F102" s="120"/>
      <c r="G102" s="120"/>
      <c r="H102" s="120"/>
      <c r="I102" s="120"/>
      <c r="J102" s="239">
        <v>3050</v>
      </c>
      <c r="K102" s="245">
        <v>2200</v>
      </c>
      <c r="L102" s="110"/>
    </row>
    <row r="103" spans="1:72" s="12" customFormat="1" ht="35.25" customHeight="1">
      <c r="A103" s="31"/>
      <c r="B103" s="31"/>
      <c r="C103" s="43"/>
      <c r="D103" s="15">
        <v>4149</v>
      </c>
      <c r="E103" s="120" t="s">
        <v>95</v>
      </c>
      <c r="F103" s="120"/>
      <c r="G103" s="120"/>
      <c r="H103" s="120"/>
      <c r="I103" s="120"/>
      <c r="J103" s="214">
        <v>257709.43</v>
      </c>
      <c r="K103" s="217">
        <v>272500</v>
      </c>
      <c r="L103" s="109"/>
      <c r="M103" s="316"/>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row>
    <row r="104" spans="1:72" ht="25.5">
      <c r="A104" s="14"/>
      <c r="B104" s="14"/>
      <c r="C104" s="43"/>
      <c r="D104" s="15">
        <v>41491</v>
      </c>
      <c r="E104" s="120" t="s">
        <v>96</v>
      </c>
      <c r="F104" s="120"/>
      <c r="G104" s="120"/>
      <c r="H104" s="120"/>
      <c r="I104" s="120"/>
      <c r="J104" s="239">
        <v>40000</v>
      </c>
      <c r="K104" s="245">
        <v>40000</v>
      </c>
      <c r="L104" s="110"/>
    </row>
    <row r="105" spans="1:72" ht="26.25">
      <c r="A105" s="14"/>
      <c r="B105" s="14"/>
      <c r="C105" s="43">
        <v>415</v>
      </c>
      <c r="D105" s="131" t="s">
        <v>97</v>
      </c>
      <c r="E105" s="131"/>
      <c r="F105" s="131"/>
      <c r="G105" s="131"/>
      <c r="H105" s="131"/>
      <c r="I105" s="131"/>
      <c r="J105" s="238">
        <v>32000</v>
      </c>
      <c r="K105" s="244">
        <v>20500</v>
      </c>
      <c r="L105" s="271"/>
    </row>
    <row r="106" spans="1:72" ht="25.5">
      <c r="A106" s="14"/>
      <c r="B106" s="14"/>
      <c r="C106" s="43"/>
      <c r="D106" s="15">
        <v>4152</v>
      </c>
      <c r="E106" s="120" t="s">
        <v>98</v>
      </c>
      <c r="F106" s="120"/>
      <c r="G106" s="120"/>
      <c r="H106" s="120"/>
      <c r="I106" s="120"/>
      <c r="J106" s="239">
        <v>6000</v>
      </c>
      <c r="K106" s="245">
        <v>6000</v>
      </c>
      <c r="L106" s="110"/>
    </row>
    <row r="107" spans="1:72" ht="25.5">
      <c r="A107" s="14"/>
      <c r="B107" s="14"/>
      <c r="C107" s="43"/>
      <c r="D107" s="15">
        <v>41531</v>
      </c>
      <c r="E107" s="120" t="s">
        <v>99</v>
      </c>
      <c r="F107" s="120"/>
      <c r="G107" s="120"/>
      <c r="H107" s="120"/>
      <c r="I107" s="120"/>
      <c r="J107" s="239">
        <v>24000</v>
      </c>
      <c r="K107" s="245">
        <v>12000</v>
      </c>
      <c r="L107" s="110"/>
    </row>
    <row r="108" spans="1:72" ht="25.5">
      <c r="A108" s="14"/>
      <c r="B108" s="14"/>
      <c r="C108" s="43"/>
      <c r="D108" s="15">
        <v>41532</v>
      </c>
      <c r="E108" s="120" t="s">
        <v>100</v>
      </c>
      <c r="F108" s="120"/>
      <c r="G108" s="120"/>
      <c r="H108" s="120"/>
      <c r="I108" s="120"/>
      <c r="J108" s="239">
        <v>2000</v>
      </c>
      <c r="K108" s="245">
        <v>2500</v>
      </c>
      <c r="L108" s="110"/>
    </row>
    <row r="109" spans="1:72" ht="26.25">
      <c r="A109" s="14"/>
      <c r="B109" s="14"/>
      <c r="C109" s="43">
        <v>417</v>
      </c>
      <c r="D109" s="131" t="s">
        <v>101</v>
      </c>
      <c r="E109" s="131"/>
      <c r="F109" s="131"/>
      <c r="G109" s="131"/>
      <c r="H109" s="131"/>
      <c r="I109" s="131"/>
      <c r="J109" s="238">
        <v>56000</v>
      </c>
      <c r="K109" s="244">
        <v>47000</v>
      </c>
      <c r="L109" s="271"/>
    </row>
    <row r="110" spans="1:72" ht="25.5">
      <c r="A110" s="14"/>
      <c r="B110" s="14"/>
      <c r="C110" s="43"/>
      <c r="D110" s="15">
        <v>4171</v>
      </c>
      <c r="E110" s="120" t="s">
        <v>102</v>
      </c>
      <c r="F110" s="120"/>
      <c r="G110" s="120"/>
      <c r="H110" s="120"/>
      <c r="I110" s="120"/>
      <c r="J110" s="239">
        <v>56000</v>
      </c>
      <c r="K110" s="245">
        <v>47000</v>
      </c>
      <c r="L110" s="110"/>
      <c r="M110" s="317"/>
    </row>
    <row r="111" spans="1:72" ht="26.25">
      <c r="A111" s="14"/>
      <c r="B111" s="14"/>
      <c r="C111" s="43">
        <v>418</v>
      </c>
      <c r="D111" s="131" t="s">
        <v>103</v>
      </c>
      <c r="E111" s="131"/>
      <c r="F111" s="131"/>
      <c r="G111" s="131"/>
      <c r="H111" s="131"/>
      <c r="I111" s="131"/>
      <c r="J111" s="238">
        <v>544000</v>
      </c>
      <c r="K111" s="244">
        <v>527000</v>
      </c>
      <c r="L111" s="271"/>
    </row>
    <row r="112" spans="1:72" ht="25.5">
      <c r="A112" s="14"/>
      <c r="B112" s="14"/>
      <c r="C112" s="43"/>
      <c r="D112" s="15">
        <v>41811</v>
      </c>
      <c r="E112" s="120" t="s">
        <v>104</v>
      </c>
      <c r="F112" s="120"/>
      <c r="G112" s="120"/>
      <c r="H112" s="120"/>
      <c r="I112" s="120"/>
      <c r="J112" s="239">
        <v>544000</v>
      </c>
      <c r="K112" s="245">
        <v>527000</v>
      </c>
      <c r="L112" s="110"/>
    </row>
    <row r="113" spans="1:72" ht="26.25">
      <c r="A113" s="14"/>
      <c r="B113" s="14"/>
      <c r="C113" s="43">
        <v>419</v>
      </c>
      <c r="D113" s="131" t="s">
        <v>105</v>
      </c>
      <c r="E113" s="131"/>
      <c r="F113" s="131"/>
      <c r="G113" s="131"/>
      <c r="H113" s="131"/>
      <c r="I113" s="131"/>
      <c r="J113" s="238">
        <v>99900</v>
      </c>
      <c r="K113" s="244">
        <v>179500</v>
      </c>
      <c r="L113" s="271"/>
    </row>
    <row r="114" spans="1:72" ht="25.5">
      <c r="A114" s="14"/>
      <c r="B114" s="14"/>
      <c r="C114" s="43"/>
      <c r="D114" s="15">
        <v>4191</v>
      </c>
      <c r="E114" s="120" t="s">
        <v>106</v>
      </c>
      <c r="F114" s="120"/>
      <c r="G114" s="120"/>
      <c r="H114" s="120"/>
      <c r="I114" s="120"/>
      <c r="J114" s="239">
        <v>45900</v>
      </c>
      <c r="K114" s="245">
        <v>60000</v>
      </c>
      <c r="L114" s="110"/>
    </row>
    <row r="115" spans="1:72" ht="25.5">
      <c r="A115" s="14"/>
      <c r="B115" s="14"/>
      <c r="C115" s="43"/>
      <c r="D115" s="15">
        <v>4192</v>
      </c>
      <c r="E115" s="120" t="s">
        <v>107</v>
      </c>
      <c r="F115" s="120"/>
      <c r="G115" s="120"/>
      <c r="H115" s="120"/>
      <c r="I115" s="120"/>
      <c r="J115" s="239">
        <v>12000</v>
      </c>
      <c r="K115" s="245">
        <v>12000</v>
      </c>
      <c r="L115" s="110"/>
    </row>
    <row r="116" spans="1:72" ht="25.5">
      <c r="A116" s="14"/>
      <c r="B116" s="14"/>
      <c r="C116" s="43"/>
      <c r="D116" s="15">
        <v>4193</v>
      </c>
      <c r="E116" s="120" t="s">
        <v>108</v>
      </c>
      <c r="F116" s="120"/>
      <c r="G116" s="120"/>
      <c r="H116" s="120"/>
      <c r="I116" s="120"/>
      <c r="J116" s="239">
        <v>22000</v>
      </c>
      <c r="K116" s="245">
        <v>16500</v>
      </c>
      <c r="L116" s="110"/>
    </row>
    <row r="117" spans="1:72" s="3" customFormat="1" ht="25.5">
      <c r="A117" s="14"/>
      <c r="B117" s="14"/>
      <c r="C117" s="43"/>
      <c r="D117" s="15">
        <v>4194</v>
      </c>
      <c r="E117" s="120" t="s">
        <v>109</v>
      </c>
      <c r="F117" s="120"/>
      <c r="G117" s="120"/>
      <c r="H117" s="120"/>
      <c r="I117" s="120"/>
      <c r="J117" s="239">
        <v>6000</v>
      </c>
      <c r="K117" s="245">
        <v>6000</v>
      </c>
      <c r="L117" s="110"/>
      <c r="M117" s="84"/>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row>
    <row r="118" spans="1:72" ht="25.5">
      <c r="A118" s="14"/>
      <c r="B118" s="14"/>
      <c r="C118" s="43"/>
      <c r="D118" s="15">
        <v>4195</v>
      </c>
      <c r="E118" s="120" t="s">
        <v>110</v>
      </c>
      <c r="F118" s="120"/>
      <c r="G118" s="120"/>
      <c r="H118" s="120"/>
      <c r="I118" s="120"/>
      <c r="J118" s="239">
        <v>3000</v>
      </c>
      <c r="K118" s="245">
        <v>4000</v>
      </c>
      <c r="L118" s="110"/>
    </row>
    <row r="119" spans="1:72" ht="25.5">
      <c r="A119" s="14"/>
      <c r="B119" s="14"/>
      <c r="C119" s="43"/>
      <c r="D119" s="15">
        <v>4196</v>
      </c>
      <c r="E119" s="120" t="s">
        <v>111</v>
      </c>
      <c r="F119" s="120"/>
      <c r="G119" s="120"/>
      <c r="H119" s="120"/>
      <c r="I119" s="120"/>
      <c r="J119" s="239">
        <v>6500</v>
      </c>
      <c r="K119" s="245">
        <v>6500</v>
      </c>
      <c r="L119" s="110"/>
    </row>
    <row r="120" spans="1:72" ht="25.5">
      <c r="A120" s="14"/>
      <c r="B120" s="14"/>
      <c r="C120" s="43"/>
      <c r="D120" s="15">
        <v>4199</v>
      </c>
      <c r="E120" s="120" t="s">
        <v>112</v>
      </c>
      <c r="F120" s="120"/>
      <c r="G120" s="120"/>
      <c r="H120" s="120"/>
      <c r="I120" s="120"/>
      <c r="J120" s="239">
        <v>4500</v>
      </c>
      <c r="K120" s="245">
        <v>74500</v>
      </c>
      <c r="L120" s="110"/>
    </row>
    <row r="121" spans="1:72" ht="26.25">
      <c r="A121" s="14"/>
      <c r="B121" s="14"/>
      <c r="C121" s="44">
        <v>431</v>
      </c>
      <c r="D121" s="158" t="s">
        <v>113</v>
      </c>
      <c r="E121" s="158"/>
      <c r="F121" s="158"/>
      <c r="G121" s="158"/>
      <c r="H121" s="158"/>
      <c r="I121" s="158"/>
      <c r="J121" s="240">
        <v>971090</v>
      </c>
      <c r="K121" s="246">
        <v>713400</v>
      </c>
      <c r="L121" s="318"/>
    </row>
    <row r="122" spans="1:72" ht="25.5">
      <c r="A122" s="14"/>
      <c r="B122" s="14"/>
      <c r="C122" s="43"/>
      <c r="D122" s="15">
        <v>4313</v>
      </c>
      <c r="E122" s="120" t="s">
        <v>114</v>
      </c>
      <c r="F122" s="120"/>
      <c r="G122" s="120"/>
      <c r="H122" s="120"/>
      <c r="I122" s="120"/>
      <c r="J122" s="239">
        <v>35000</v>
      </c>
      <c r="K122" s="245">
        <v>47800</v>
      </c>
      <c r="L122" s="110"/>
    </row>
    <row r="123" spans="1:72" ht="25.5">
      <c r="A123" s="14"/>
      <c r="B123" s="14"/>
      <c r="C123" s="43"/>
      <c r="D123" s="15">
        <v>43131</v>
      </c>
      <c r="E123" s="120" t="s">
        <v>115</v>
      </c>
      <c r="F123" s="120"/>
      <c r="G123" s="120"/>
      <c r="H123" s="120"/>
      <c r="I123" s="120"/>
      <c r="J123" s="239">
        <v>330000</v>
      </c>
      <c r="K123" s="245">
        <v>200000</v>
      </c>
      <c r="L123" s="110"/>
    </row>
    <row r="124" spans="1:72" s="3" customFormat="1" ht="25.5">
      <c r="A124" s="14"/>
      <c r="B124" s="14"/>
      <c r="C124" s="43"/>
      <c r="D124" s="15">
        <v>43132</v>
      </c>
      <c r="E124" s="120" t="s">
        <v>116</v>
      </c>
      <c r="F124" s="120"/>
      <c r="G124" s="120"/>
      <c r="H124" s="120"/>
      <c r="I124" s="120"/>
      <c r="J124" s="239">
        <v>55000</v>
      </c>
      <c r="K124" s="245">
        <v>60000</v>
      </c>
      <c r="L124" s="110"/>
      <c r="M124" s="84"/>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row>
    <row r="125" spans="1:72" ht="25.5">
      <c r="A125" s="14"/>
      <c r="B125" s="14"/>
      <c r="C125" s="43"/>
      <c r="D125" s="15">
        <v>4314</v>
      </c>
      <c r="E125" s="120" t="s">
        <v>117</v>
      </c>
      <c r="F125" s="120"/>
      <c r="G125" s="120"/>
      <c r="H125" s="120"/>
      <c r="I125" s="120"/>
      <c r="J125" s="214">
        <v>38000</v>
      </c>
      <c r="K125" s="217">
        <v>38000</v>
      </c>
      <c r="L125" s="109"/>
    </row>
    <row r="126" spans="1:72" ht="25.5">
      <c r="A126" s="14"/>
      <c r="B126" s="14"/>
      <c r="C126" s="43"/>
      <c r="D126" s="15">
        <v>43141</v>
      </c>
      <c r="E126" s="120" t="s">
        <v>118</v>
      </c>
      <c r="F126" s="120"/>
      <c r="G126" s="120"/>
      <c r="H126" s="120"/>
      <c r="I126" s="120"/>
      <c r="J126" s="239">
        <v>70600</v>
      </c>
      <c r="K126" s="245">
        <v>77100</v>
      </c>
      <c r="L126" s="110"/>
    </row>
    <row r="127" spans="1:72" ht="25.5">
      <c r="A127" s="14"/>
      <c r="B127" s="14"/>
      <c r="C127" s="43"/>
      <c r="D127" s="15">
        <v>4315</v>
      </c>
      <c r="E127" s="120" t="s">
        <v>119</v>
      </c>
      <c r="F127" s="120"/>
      <c r="G127" s="120"/>
      <c r="H127" s="120"/>
      <c r="I127" s="120"/>
      <c r="J127" s="239">
        <v>64190</v>
      </c>
      <c r="K127" s="245">
        <v>57000</v>
      </c>
      <c r="L127" s="110"/>
    </row>
    <row r="128" spans="1:72" ht="48" customHeight="1">
      <c r="A128" s="14"/>
      <c r="B128" s="14"/>
      <c r="C128" s="43"/>
      <c r="D128" s="15">
        <v>4316</v>
      </c>
      <c r="E128" s="120" t="s">
        <v>120</v>
      </c>
      <c r="F128" s="120"/>
      <c r="G128" s="120"/>
      <c r="H128" s="120"/>
      <c r="I128" s="120"/>
      <c r="J128" s="239">
        <v>20800</v>
      </c>
      <c r="K128" s="245">
        <v>15000</v>
      </c>
      <c r="L128" s="110"/>
      <c r="M128" s="99"/>
    </row>
    <row r="129" spans="1:72" s="3" customFormat="1" ht="25.5" customHeight="1">
      <c r="A129" s="14"/>
      <c r="B129" s="14"/>
      <c r="C129" s="43"/>
      <c r="D129" s="15">
        <v>4318</v>
      </c>
      <c r="E129" s="120" t="s">
        <v>121</v>
      </c>
      <c r="F129" s="120"/>
      <c r="G129" s="120"/>
      <c r="H129" s="120"/>
      <c r="I129" s="120"/>
      <c r="J129" s="239">
        <v>61000</v>
      </c>
      <c r="K129" s="245">
        <v>72000</v>
      </c>
      <c r="L129" s="110"/>
      <c r="M129" s="319"/>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row>
    <row r="130" spans="1:72" ht="25.5">
      <c r="A130" s="14"/>
      <c r="B130" s="14"/>
      <c r="C130" s="43"/>
      <c r="D130" s="15">
        <v>43181</v>
      </c>
      <c r="E130" s="120" t="s">
        <v>122</v>
      </c>
      <c r="F130" s="120"/>
      <c r="G130" s="120"/>
      <c r="H130" s="120"/>
      <c r="I130" s="120"/>
      <c r="J130" s="239"/>
      <c r="K130" s="245">
        <v>0</v>
      </c>
      <c r="L130" s="110"/>
    </row>
    <row r="131" spans="1:72" ht="39.75" customHeight="1">
      <c r="A131" s="14"/>
      <c r="B131" s="14"/>
      <c r="C131" s="43"/>
      <c r="D131" s="15">
        <v>4319</v>
      </c>
      <c r="E131" s="120" t="s">
        <v>123</v>
      </c>
      <c r="F131" s="120"/>
      <c r="G131" s="120"/>
      <c r="H131" s="120"/>
      <c r="I131" s="120"/>
      <c r="J131" s="239">
        <v>296500</v>
      </c>
      <c r="K131" s="245">
        <v>146500</v>
      </c>
      <c r="L131" s="110"/>
      <c r="M131" s="320"/>
    </row>
    <row r="132" spans="1:72" ht="26.25">
      <c r="A132" s="14"/>
      <c r="B132" s="14"/>
      <c r="C132" s="43">
        <v>432</v>
      </c>
      <c r="D132" s="131" t="s">
        <v>124</v>
      </c>
      <c r="E132" s="131"/>
      <c r="F132" s="131"/>
      <c r="G132" s="131"/>
      <c r="H132" s="131"/>
      <c r="I132" s="131"/>
      <c r="J132" s="238">
        <v>435000</v>
      </c>
      <c r="K132" s="244">
        <v>395000</v>
      </c>
      <c r="L132" s="271"/>
    </row>
    <row r="133" spans="1:72" ht="25.5">
      <c r="A133" s="14"/>
      <c r="B133" s="14"/>
      <c r="C133" s="43"/>
      <c r="D133" s="15">
        <v>4325</v>
      </c>
      <c r="E133" s="120" t="s">
        <v>125</v>
      </c>
      <c r="F133" s="120"/>
      <c r="G133" s="120"/>
      <c r="H133" s="120"/>
      <c r="I133" s="120"/>
      <c r="J133" s="239">
        <v>0</v>
      </c>
      <c r="K133" s="245">
        <v>0</v>
      </c>
      <c r="L133" s="110"/>
    </row>
    <row r="134" spans="1:72" s="11" customFormat="1" ht="41.25" customHeight="1">
      <c r="A134" s="32"/>
      <c r="B134" s="32"/>
      <c r="C134" s="43"/>
      <c r="D134" s="15">
        <v>4326</v>
      </c>
      <c r="E134" s="120" t="s">
        <v>126</v>
      </c>
      <c r="F134" s="120"/>
      <c r="G134" s="120"/>
      <c r="H134" s="120"/>
      <c r="I134" s="120"/>
      <c r="J134" s="239">
        <v>435000</v>
      </c>
      <c r="K134" s="245">
        <v>395000</v>
      </c>
      <c r="L134" s="110"/>
      <c r="M134" s="321"/>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c r="AY134" s="104"/>
      <c r="AZ134" s="104"/>
      <c r="BA134" s="104"/>
      <c r="BB134" s="104"/>
      <c r="BC134" s="104"/>
      <c r="BD134" s="104"/>
      <c r="BE134" s="104"/>
      <c r="BF134" s="104"/>
      <c r="BG134" s="104"/>
      <c r="BH134" s="104"/>
      <c r="BI134" s="104"/>
      <c r="BJ134" s="104"/>
      <c r="BK134" s="104"/>
      <c r="BL134" s="104"/>
      <c r="BM134" s="104"/>
      <c r="BN134" s="104"/>
      <c r="BO134" s="104"/>
      <c r="BP134" s="104"/>
      <c r="BQ134" s="104"/>
      <c r="BR134" s="104"/>
      <c r="BS134" s="104"/>
      <c r="BT134" s="104"/>
    </row>
    <row r="135" spans="1:72" ht="26.25">
      <c r="A135" s="14"/>
      <c r="B135" s="14"/>
      <c r="C135" s="43">
        <v>441</v>
      </c>
      <c r="D135" s="131" t="s">
        <v>127</v>
      </c>
      <c r="E135" s="131"/>
      <c r="F135" s="131"/>
      <c r="G135" s="131"/>
      <c r="H135" s="131"/>
      <c r="I135" s="131"/>
      <c r="J135" s="238">
        <v>3730045.09</v>
      </c>
      <c r="K135" s="244">
        <v>4078238.43</v>
      </c>
      <c r="L135" s="271"/>
      <c r="M135" s="294"/>
    </row>
    <row r="136" spans="1:72" ht="25.5">
      <c r="A136" s="14"/>
      <c r="B136" s="14"/>
      <c r="C136" s="43"/>
      <c r="D136" s="15">
        <v>4412</v>
      </c>
      <c r="E136" s="120" t="s">
        <v>128</v>
      </c>
      <c r="F136" s="120"/>
      <c r="G136" s="120"/>
      <c r="H136" s="120"/>
      <c r="I136" s="120"/>
      <c r="J136" s="239">
        <v>2179464.86</v>
      </c>
      <c r="K136" s="245">
        <v>512000</v>
      </c>
      <c r="L136" s="110"/>
    </row>
    <row r="137" spans="1:72" s="3" customFormat="1" ht="48" customHeight="1">
      <c r="A137" s="14"/>
      <c r="B137" s="14"/>
      <c r="C137" s="43"/>
      <c r="D137" s="15">
        <v>441201</v>
      </c>
      <c r="E137" s="117" t="s">
        <v>299</v>
      </c>
      <c r="F137" s="118"/>
      <c r="G137" s="118"/>
      <c r="H137" s="118"/>
      <c r="I137" s="119"/>
      <c r="J137" s="239">
        <v>120793.93</v>
      </c>
      <c r="K137" s="245">
        <v>1940137.38</v>
      </c>
      <c r="L137" s="110"/>
      <c r="M137" s="84"/>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row>
    <row r="138" spans="1:72" s="3" customFormat="1" ht="25.5">
      <c r="A138" s="14"/>
      <c r="B138" s="14"/>
      <c r="C138" s="43"/>
      <c r="D138" s="15">
        <v>4413</v>
      </c>
      <c r="E138" s="120" t="s">
        <v>129</v>
      </c>
      <c r="F138" s="120"/>
      <c r="G138" s="120"/>
      <c r="H138" s="120"/>
      <c r="I138" s="120"/>
      <c r="J138" s="239">
        <v>176000</v>
      </c>
      <c r="K138" s="245">
        <v>600000</v>
      </c>
      <c r="L138" s="110"/>
      <c r="M138" s="322"/>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row>
    <row r="139" spans="1:72" s="3" customFormat="1" ht="25.5">
      <c r="A139" s="14"/>
      <c r="B139" s="14"/>
      <c r="C139" s="43"/>
      <c r="D139" s="15">
        <v>4414</v>
      </c>
      <c r="E139" s="120" t="s">
        <v>130</v>
      </c>
      <c r="F139" s="120"/>
      <c r="G139" s="120"/>
      <c r="H139" s="120"/>
      <c r="I139" s="120"/>
      <c r="J139" s="239">
        <v>140000</v>
      </c>
      <c r="K139" s="245">
        <v>220000</v>
      </c>
      <c r="L139" s="110"/>
      <c r="M139" s="322"/>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row>
    <row r="140" spans="1:72" ht="25.5">
      <c r="A140" s="14"/>
      <c r="B140" s="14"/>
      <c r="C140" s="43"/>
      <c r="D140" s="15">
        <v>4415</v>
      </c>
      <c r="E140" s="120" t="s">
        <v>131</v>
      </c>
      <c r="F140" s="120"/>
      <c r="G140" s="120"/>
      <c r="H140" s="120"/>
      <c r="I140" s="120"/>
      <c r="J140" s="239">
        <v>150000</v>
      </c>
      <c r="K140" s="245">
        <v>31500</v>
      </c>
      <c r="L140" s="110"/>
    </row>
    <row r="141" spans="1:72" ht="25.5">
      <c r="A141" s="14"/>
      <c r="B141" s="14"/>
      <c r="C141" s="43"/>
      <c r="D141" s="15">
        <v>4416</v>
      </c>
      <c r="E141" s="120" t="s">
        <v>132</v>
      </c>
      <c r="F141" s="120"/>
      <c r="G141" s="120"/>
      <c r="H141" s="120"/>
      <c r="I141" s="120"/>
      <c r="J141" s="239">
        <v>147786.29999999999</v>
      </c>
      <c r="K141" s="245">
        <v>110155.37</v>
      </c>
      <c r="L141" s="110"/>
    </row>
    <row r="142" spans="1:72" s="3" customFormat="1" ht="25.5">
      <c r="A142" s="14"/>
      <c r="B142" s="14"/>
      <c r="C142" s="43"/>
      <c r="D142" s="15">
        <v>4419</v>
      </c>
      <c r="E142" s="165" t="s">
        <v>133</v>
      </c>
      <c r="F142" s="165"/>
      <c r="G142" s="165"/>
      <c r="H142" s="165"/>
      <c r="I142" s="165"/>
      <c r="J142" s="239">
        <v>816000</v>
      </c>
      <c r="K142" s="245">
        <v>664445.68000000005</v>
      </c>
      <c r="L142" s="110"/>
      <c r="M142" s="84"/>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row>
    <row r="143" spans="1:72" ht="26.25">
      <c r="A143" s="14"/>
      <c r="B143" s="14"/>
      <c r="C143" s="43">
        <v>463</v>
      </c>
      <c r="D143" s="131" t="s">
        <v>134</v>
      </c>
      <c r="E143" s="131"/>
      <c r="F143" s="131"/>
      <c r="G143" s="131"/>
      <c r="H143" s="131"/>
      <c r="I143" s="131"/>
      <c r="J143" s="238">
        <v>198308.7</v>
      </c>
      <c r="K143" s="244">
        <v>58000</v>
      </c>
      <c r="L143" s="271"/>
    </row>
    <row r="144" spans="1:72" ht="25.5">
      <c r="A144" s="14"/>
      <c r="B144" s="14"/>
      <c r="C144" s="43"/>
      <c r="D144" s="15">
        <v>4630</v>
      </c>
      <c r="E144" s="120" t="s">
        <v>135</v>
      </c>
      <c r="F144" s="120"/>
      <c r="G144" s="120"/>
      <c r="H144" s="120"/>
      <c r="I144" s="120"/>
      <c r="J144" s="239">
        <v>198308.7</v>
      </c>
      <c r="K144" s="245">
        <v>58000</v>
      </c>
      <c r="L144" s="110"/>
    </row>
    <row r="145" spans="1:70" ht="26.25">
      <c r="A145" s="14"/>
      <c r="B145" s="14"/>
      <c r="C145" s="43">
        <v>47</v>
      </c>
      <c r="D145" s="131" t="s">
        <v>136</v>
      </c>
      <c r="E145" s="131"/>
      <c r="F145" s="131"/>
      <c r="G145" s="131"/>
      <c r="H145" s="131"/>
      <c r="I145" s="131"/>
      <c r="J145" s="238">
        <v>175000</v>
      </c>
      <c r="K145" s="244">
        <v>110000</v>
      </c>
      <c r="L145" s="271"/>
    </row>
    <row r="146" spans="1:70" ht="25.5">
      <c r="A146" s="14"/>
      <c r="B146" s="14"/>
      <c r="C146" s="43"/>
      <c r="D146" s="15">
        <v>4710</v>
      </c>
      <c r="E146" s="120" t="s">
        <v>137</v>
      </c>
      <c r="F146" s="120"/>
      <c r="G146" s="120"/>
      <c r="H146" s="120"/>
      <c r="I146" s="120"/>
      <c r="J146" s="239">
        <v>160000</v>
      </c>
      <c r="K146" s="245">
        <v>95000</v>
      </c>
      <c r="L146" s="110"/>
    </row>
    <row r="147" spans="1:70" ht="27" customHeight="1" thickBot="1">
      <c r="A147" s="14"/>
      <c r="B147" s="14"/>
      <c r="C147" s="51"/>
      <c r="D147" s="16">
        <v>4720</v>
      </c>
      <c r="E147" s="125" t="s">
        <v>138</v>
      </c>
      <c r="F147" s="125"/>
      <c r="G147" s="125"/>
      <c r="H147" s="125"/>
      <c r="I147" s="125"/>
      <c r="J147" s="241">
        <v>15000</v>
      </c>
      <c r="K147" s="245">
        <v>15000</v>
      </c>
      <c r="L147" s="110"/>
    </row>
    <row r="148" spans="1:70" ht="31.5" customHeight="1" thickTop="1" thickBot="1">
      <c r="A148" s="14"/>
      <c r="B148" s="14"/>
      <c r="C148" s="52">
        <v>4</v>
      </c>
      <c r="D148" s="126" t="s">
        <v>139</v>
      </c>
      <c r="E148" s="126"/>
      <c r="F148" s="126"/>
      <c r="G148" s="126"/>
      <c r="H148" s="126"/>
      <c r="I148" s="126"/>
      <c r="J148" s="242">
        <v>8071938.2199999997</v>
      </c>
      <c r="K148" s="247">
        <v>8108098.4299999997</v>
      </c>
      <c r="L148" s="272"/>
      <c r="M148" s="294"/>
    </row>
    <row r="149" spans="1:70" s="3" customFormat="1" ht="27" thickTop="1">
      <c r="A149" s="14"/>
      <c r="B149" s="24"/>
      <c r="C149" s="123" t="s">
        <v>262</v>
      </c>
      <c r="D149" s="123"/>
      <c r="E149" s="123"/>
      <c r="F149" s="123"/>
      <c r="G149" s="123"/>
      <c r="H149" s="123"/>
      <c r="I149" s="123"/>
      <c r="J149" s="123"/>
      <c r="K149" s="123"/>
      <c r="L149" s="323"/>
      <c r="M149" s="84"/>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row>
    <row r="150" spans="1:70" s="3" customFormat="1" ht="25.5">
      <c r="A150" s="14"/>
      <c r="B150" s="25"/>
      <c r="C150" s="122" t="s">
        <v>261</v>
      </c>
      <c r="D150" s="122"/>
      <c r="E150" s="122"/>
      <c r="F150" s="122"/>
      <c r="G150" s="122"/>
      <c r="H150" s="122"/>
      <c r="I150" s="122"/>
      <c r="J150" s="122"/>
      <c r="K150" s="122"/>
      <c r="L150" s="323"/>
      <c r="M150" s="84"/>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row>
    <row r="151" spans="1:70" s="3" customFormat="1" ht="25.5">
      <c r="A151" s="14"/>
      <c r="B151" s="25"/>
      <c r="C151" s="122" t="s">
        <v>263</v>
      </c>
      <c r="D151" s="122"/>
      <c r="E151" s="122"/>
      <c r="F151" s="122"/>
      <c r="G151" s="122"/>
      <c r="H151" s="122"/>
      <c r="I151" s="122"/>
      <c r="J151" s="122"/>
      <c r="K151" s="122"/>
      <c r="L151" s="323"/>
      <c r="M151" s="84"/>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row>
    <row r="152" spans="1:70" s="3" customFormat="1" ht="41.25" customHeight="1">
      <c r="A152" s="4" t="s">
        <v>1</v>
      </c>
      <c r="B152" s="14"/>
      <c r="C152" s="121" t="s">
        <v>264</v>
      </c>
      <c r="D152" s="121"/>
      <c r="E152" s="121"/>
      <c r="F152" s="121"/>
      <c r="G152" s="121"/>
      <c r="H152" s="121"/>
      <c r="I152" s="121"/>
      <c r="J152" s="121"/>
      <c r="K152" s="121"/>
      <c r="L152" s="323"/>
      <c r="M152" s="84"/>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row>
    <row r="153" spans="1:70" s="3" customFormat="1" ht="54" customHeight="1">
      <c r="A153" s="14"/>
      <c r="B153" s="25"/>
      <c r="C153" s="122" t="s">
        <v>265</v>
      </c>
      <c r="D153" s="122"/>
      <c r="E153" s="122"/>
      <c r="F153" s="122"/>
      <c r="G153" s="122"/>
      <c r="H153" s="122"/>
      <c r="I153" s="122"/>
      <c r="J153" s="122"/>
      <c r="K153" s="122"/>
      <c r="L153" s="323"/>
      <c r="M153" s="84"/>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row>
    <row r="154" spans="1:70" s="3" customFormat="1" ht="27.75" customHeight="1">
      <c r="A154" s="14"/>
      <c r="B154" s="14"/>
      <c r="C154" s="121" t="s">
        <v>266</v>
      </c>
      <c r="D154" s="121"/>
      <c r="E154" s="121"/>
      <c r="F154" s="121"/>
      <c r="G154" s="121"/>
      <c r="H154" s="121"/>
      <c r="I154" s="121"/>
      <c r="J154" s="121"/>
      <c r="K154" s="121"/>
      <c r="L154" s="324"/>
      <c r="M154" s="84"/>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row>
    <row r="155" spans="1:70" s="3" customFormat="1" ht="59.25" customHeight="1">
      <c r="A155" s="14"/>
      <c r="B155" s="26"/>
      <c r="C155" s="122" t="s">
        <v>267</v>
      </c>
      <c r="D155" s="122"/>
      <c r="E155" s="122"/>
      <c r="F155" s="122"/>
      <c r="G155" s="122"/>
      <c r="H155" s="122"/>
      <c r="I155" s="122"/>
      <c r="J155" s="122"/>
      <c r="K155" s="122"/>
      <c r="L155" s="324"/>
      <c r="M155" s="84"/>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row>
    <row r="156" spans="1:70" s="3" customFormat="1" ht="70.5" customHeight="1">
      <c r="A156" s="14"/>
      <c r="B156" s="26"/>
      <c r="C156" s="122" t="s">
        <v>268</v>
      </c>
      <c r="D156" s="122"/>
      <c r="E156" s="122"/>
      <c r="F156" s="122"/>
      <c r="G156" s="122"/>
      <c r="H156" s="122"/>
      <c r="I156" s="122"/>
      <c r="J156" s="122"/>
      <c r="K156" s="122"/>
      <c r="L156" s="324"/>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row>
    <row r="157" spans="1:70" s="3" customFormat="1" ht="153" customHeight="1">
      <c r="A157" s="14"/>
      <c r="B157" s="26"/>
      <c r="C157" s="179" t="s">
        <v>269</v>
      </c>
      <c r="D157" s="179"/>
      <c r="E157" s="179"/>
      <c r="F157" s="179"/>
      <c r="G157" s="179"/>
      <c r="H157" s="179"/>
      <c r="I157" s="179"/>
      <c r="J157" s="179"/>
      <c r="K157" s="179"/>
      <c r="L157" s="324"/>
      <c r="M157" s="84"/>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row>
    <row r="158" spans="1:70" s="3" customFormat="1" ht="113.25" customHeight="1">
      <c r="A158" s="14"/>
      <c r="B158" s="26"/>
      <c r="C158" s="122" t="s">
        <v>270</v>
      </c>
      <c r="D158" s="122"/>
      <c r="E158" s="122"/>
      <c r="F158" s="122"/>
      <c r="G158" s="122"/>
      <c r="H158" s="122"/>
      <c r="I158" s="122"/>
      <c r="J158" s="122"/>
      <c r="K158" s="122"/>
      <c r="L158" s="324"/>
      <c r="M158" s="84"/>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row>
    <row r="159" spans="1:70" s="3" customFormat="1" ht="26.25">
      <c r="A159" s="14"/>
      <c r="B159" s="14"/>
      <c r="C159" s="123" t="s">
        <v>271</v>
      </c>
      <c r="D159" s="123"/>
      <c r="E159" s="123"/>
      <c r="F159" s="123"/>
      <c r="G159" s="123"/>
      <c r="H159" s="123"/>
      <c r="I159" s="123"/>
      <c r="J159" s="123"/>
      <c r="K159" s="123"/>
      <c r="L159" s="324"/>
      <c r="M159" s="84"/>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row>
    <row r="160" spans="1:70" s="3" customFormat="1" ht="107.25" customHeight="1">
      <c r="A160" s="14"/>
      <c r="B160" s="26"/>
      <c r="C160" s="122" t="s">
        <v>272</v>
      </c>
      <c r="D160" s="122"/>
      <c r="E160" s="122"/>
      <c r="F160" s="122"/>
      <c r="G160" s="122"/>
      <c r="H160" s="122"/>
      <c r="I160" s="122"/>
      <c r="J160" s="122"/>
      <c r="K160" s="122"/>
      <c r="L160" s="325"/>
      <c r="M160" s="84"/>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row>
    <row r="161" spans="1:70" s="3" customFormat="1" ht="26.25">
      <c r="A161" s="14"/>
      <c r="B161" s="14"/>
      <c r="C161" s="121" t="s">
        <v>273</v>
      </c>
      <c r="D161" s="121"/>
      <c r="E161" s="121"/>
      <c r="F161" s="121"/>
      <c r="G161" s="121"/>
      <c r="H161" s="121"/>
      <c r="I161" s="121"/>
      <c r="J161" s="121"/>
      <c r="K161" s="121"/>
      <c r="L161" s="84"/>
      <c r="M161" s="84"/>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row>
    <row r="162" spans="1:70" s="3" customFormat="1" ht="63.75" customHeight="1">
      <c r="A162" s="14"/>
      <c r="B162" s="33"/>
      <c r="C162" s="124" t="s">
        <v>274</v>
      </c>
      <c r="D162" s="124"/>
      <c r="E162" s="124"/>
      <c r="F162" s="124"/>
      <c r="G162" s="124"/>
      <c r="H162" s="124"/>
      <c r="I162" s="124"/>
      <c r="J162" s="124"/>
      <c r="K162" s="124"/>
      <c r="L162" s="84"/>
      <c r="M162" s="84"/>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row>
    <row r="163" spans="1:70" s="3" customFormat="1" ht="26.25">
      <c r="A163" s="14"/>
      <c r="B163" s="14"/>
      <c r="C163" s="121" t="s">
        <v>275</v>
      </c>
      <c r="D163" s="121"/>
      <c r="E163" s="121"/>
      <c r="F163" s="121"/>
      <c r="G163" s="121"/>
      <c r="H163" s="121"/>
      <c r="I163" s="121"/>
      <c r="J163" s="121"/>
      <c r="K163" s="121"/>
      <c r="L163" s="84"/>
      <c r="M163" s="84"/>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row>
    <row r="164" spans="1:70" s="3" customFormat="1" ht="81.75" customHeight="1">
      <c r="A164" s="14"/>
      <c r="B164" s="26"/>
      <c r="C164" s="122" t="s">
        <v>276</v>
      </c>
      <c r="D164" s="122"/>
      <c r="E164" s="122"/>
      <c r="F164" s="122"/>
      <c r="G164" s="122"/>
      <c r="H164" s="122"/>
      <c r="I164" s="122"/>
      <c r="J164" s="122"/>
      <c r="K164" s="122"/>
      <c r="L164" s="326"/>
      <c r="M164" s="32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row>
    <row r="165" spans="1:70" s="3" customFormat="1" ht="70.5" customHeight="1">
      <c r="A165" s="14"/>
      <c r="B165" s="26"/>
      <c r="C165" s="122"/>
      <c r="D165" s="122"/>
      <c r="E165" s="122"/>
      <c r="F165" s="122"/>
      <c r="G165" s="122"/>
      <c r="H165" s="122"/>
      <c r="I165" s="122"/>
      <c r="J165" s="122"/>
      <c r="K165" s="122"/>
      <c r="L165" s="84"/>
      <c r="M165" s="84"/>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row>
    <row r="166" spans="1:70" s="3" customFormat="1" ht="26.25">
      <c r="A166" s="14"/>
      <c r="B166" s="14"/>
      <c r="C166" s="121" t="s">
        <v>277</v>
      </c>
      <c r="D166" s="121"/>
      <c r="E166" s="121"/>
      <c r="F166" s="121"/>
      <c r="G166" s="121"/>
      <c r="H166" s="121"/>
      <c r="I166" s="121"/>
      <c r="J166" s="121"/>
      <c r="K166" s="121"/>
      <c r="L166" s="84"/>
      <c r="M166" s="84"/>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row>
    <row r="167" spans="1:70" s="3" customFormat="1" ht="67.5" customHeight="1">
      <c r="A167" s="14"/>
      <c r="B167" s="26"/>
      <c r="C167" s="122" t="s">
        <v>278</v>
      </c>
      <c r="D167" s="122"/>
      <c r="E167" s="122"/>
      <c r="F167" s="122"/>
      <c r="G167" s="122"/>
      <c r="H167" s="122"/>
      <c r="I167" s="122"/>
      <c r="J167" s="122"/>
      <c r="K167" s="122"/>
      <c r="L167" s="84"/>
      <c r="M167" s="84"/>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row>
    <row r="168" spans="1:70" s="3" customFormat="1" ht="26.25">
      <c r="A168" s="14"/>
      <c r="B168" s="14"/>
      <c r="C168" s="121" t="s">
        <v>279</v>
      </c>
      <c r="D168" s="121"/>
      <c r="E168" s="121"/>
      <c r="F168" s="121"/>
      <c r="G168" s="121"/>
      <c r="H168" s="121"/>
      <c r="I168" s="121"/>
      <c r="J168" s="121"/>
      <c r="K168" s="121"/>
      <c r="L168" s="84"/>
      <c r="M168" s="84"/>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row>
    <row r="169" spans="1:70" s="3" customFormat="1" ht="44.25" customHeight="1">
      <c r="A169" s="14"/>
      <c r="B169" s="14"/>
      <c r="C169" s="122" t="s">
        <v>280</v>
      </c>
      <c r="D169" s="122"/>
      <c r="E169" s="122"/>
      <c r="F169" s="122"/>
      <c r="G169" s="122"/>
      <c r="H169" s="122"/>
      <c r="I169" s="122"/>
      <c r="J169" s="122"/>
      <c r="K169" s="122"/>
      <c r="L169" s="84"/>
      <c r="M169" s="84"/>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row>
    <row r="170" spans="1:70" s="3" customFormat="1" ht="26.25">
      <c r="A170" s="14"/>
      <c r="B170" s="14"/>
      <c r="C170" s="121" t="s">
        <v>281</v>
      </c>
      <c r="D170" s="121"/>
      <c r="E170" s="121"/>
      <c r="F170" s="121"/>
      <c r="G170" s="121"/>
      <c r="H170" s="121"/>
      <c r="I170" s="121"/>
      <c r="J170" s="121"/>
      <c r="K170" s="121"/>
      <c r="L170" s="84"/>
      <c r="M170" s="84"/>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row>
    <row r="171" spans="1:70" s="3" customFormat="1" ht="101.25" customHeight="1">
      <c r="A171" s="14"/>
      <c r="B171" s="14"/>
      <c r="C171" s="122" t="s">
        <v>282</v>
      </c>
      <c r="D171" s="122"/>
      <c r="E171" s="122"/>
      <c r="F171" s="122"/>
      <c r="G171" s="122"/>
      <c r="H171" s="122"/>
      <c r="I171" s="122"/>
      <c r="J171" s="122"/>
      <c r="K171" s="122"/>
      <c r="L171" s="84"/>
      <c r="M171" s="84"/>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row>
    <row r="172" spans="1:70" s="3" customFormat="1" ht="26.25">
      <c r="A172" s="14"/>
      <c r="B172" s="14"/>
      <c r="C172" s="121" t="s">
        <v>283</v>
      </c>
      <c r="D172" s="121"/>
      <c r="E172" s="121"/>
      <c r="F172" s="121"/>
      <c r="G172" s="121"/>
      <c r="H172" s="121"/>
      <c r="I172" s="121"/>
      <c r="J172" s="121"/>
      <c r="K172" s="121"/>
      <c r="L172" s="84"/>
      <c r="M172" s="84"/>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row>
    <row r="173" spans="1:70" s="3" customFormat="1" ht="111.75" customHeight="1">
      <c r="A173" s="14"/>
      <c r="B173" s="14"/>
      <c r="C173" s="122" t="s">
        <v>284</v>
      </c>
      <c r="D173" s="122"/>
      <c r="E173" s="122"/>
      <c r="F173" s="122"/>
      <c r="G173" s="122"/>
      <c r="H173" s="122"/>
      <c r="I173" s="122"/>
      <c r="J173" s="122"/>
      <c r="K173" s="122"/>
      <c r="L173" s="84"/>
      <c r="M173" s="84"/>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row>
    <row r="174" spans="1:70" s="3" customFormat="1" ht="25.5" customHeight="1">
      <c r="A174" s="14"/>
      <c r="B174" s="14"/>
      <c r="C174" s="121" t="s">
        <v>285</v>
      </c>
      <c r="D174" s="121"/>
      <c r="E174" s="121"/>
      <c r="F174" s="121"/>
      <c r="G174" s="121"/>
      <c r="H174" s="121"/>
      <c r="I174" s="121"/>
      <c r="J174" s="121"/>
      <c r="K174" s="121"/>
      <c r="L174" s="84"/>
      <c r="M174" s="84"/>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row>
    <row r="175" spans="1:70" s="3" customFormat="1" ht="72" customHeight="1">
      <c r="A175" s="14"/>
      <c r="B175" s="14"/>
      <c r="C175" s="122" t="s">
        <v>286</v>
      </c>
      <c r="D175" s="122"/>
      <c r="E175" s="122"/>
      <c r="F175" s="122"/>
      <c r="G175" s="122"/>
      <c r="H175" s="122"/>
      <c r="I175" s="122"/>
      <c r="J175" s="122"/>
      <c r="K175" s="122"/>
      <c r="L175" s="84"/>
      <c r="M175" s="84"/>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row>
    <row r="176" spans="1:70" s="3" customFormat="1" ht="78.75" customHeight="1">
      <c r="A176" s="14"/>
      <c r="B176" s="14"/>
      <c r="C176" s="122" t="s">
        <v>287</v>
      </c>
      <c r="D176" s="122"/>
      <c r="E176" s="122"/>
      <c r="F176" s="122"/>
      <c r="G176" s="122"/>
      <c r="H176" s="122"/>
      <c r="I176" s="122"/>
      <c r="J176" s="122"/>
      <c r="K176" s="122"/>
      <c r="L176" s="84"/>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row>
    <row r="177" spans="1:72" s="3" customFormat="1" ht="24.75" customHeight="1">
      <c r="A177" s="14"/>
      <c r="B177" s="14"/>
      <c r="C177" s="121" t="s">
        <v>288</v>
      </c>
      <c r="D177" s="121"/>
      <c r="E177" s="121"/>
      <c r="F177" s="121"/>
      <c r="G177" s="121"/>
      <c r="H177" s="121"/>
      <c r="I177" s="121"/>
      <c r="J177" s="121"/>
      <c r="K177" s="121"/>
      <c r="L177" s="84"/>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row>
    <row r="178" spans="1:72" s="3" customFormat="1" ht="57.75" customHeight="1">
      <c r="A178" s="14"/>
      <c r="B178" s="14"/>
      <c r="C178" s="122" t="s">
        <v>308</v>
      </c>
      <c r="D178" s="122"/>
      <c r="E178" s="122"/>
      <c r="F178" s="122"/>
      <c r="G178" s="122"/>
      <c r="H178" s="122"/>
      <c r="I178" s="122"/>
      <c r="J178" s="122"/>
      <c r="K178" s="122"/>
      <c r="L178" s="84"/>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row>
    <row r="179" spans="1:72" s="3" customFormat="1" ht="39" customHeight="1">
      <c r="A179" s="14"/>
      <c r="B179" s="14"/>
      <c r="C179" s="121" t="s">
        <v>289</v>
      </c>
      <c r="D179" s="121"/>
      <c r="E179" s="121"/>
      <c r="F179" s="121"/>
      <c r="G179" s="121"/>
      <c r="H179" s="121"/>
      <c r="I179" s="121"/>
      <c r="J179" s="121"/>
      <c r="K179" s="121"/>
      <c r="L179" s="84"/>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row>
    <row r="180" spans="1:72" s="3" customFormat="1" ht="54.75" customHeight="1">
      <c r="A180" s="14"/>
      <c r="B180" s="14"/>
      <c r="C180" s="133" t="s">
        <v>290</v>
      </c>
      <c r="D180" s="133"/>
      <c r="E180" s="133"/>
      <c r="F180" s="133"/>
      <c r="G180" s="133"/>
      <c r="H180" s="133"/>
      <c r="I180" s="133"/>
      <c r="J180" s="133"/>
      <c r="K180" s="133"/>
      <c r="L180" s="84"/>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row>
    <row r="181" spans="1:72" s="3" customFormat="1" ht="34.5" customHeight="1">
      <c r="A181" s="14"/>
      <c r="B181" s="14"/>
      <c r="C181" s="121" t="s">
        <v>291</v>
      </c>
      <c r="D181" s="121"/>
      <c r="E181" s="121"/>
      <c r="F181" s="121"/>
      <c r="G181" s="121"/>
      <c r="H181" s="121"/>
      <c r="I181" s="121"/>
      <c r="J181" s="121"/>
      <c r="K181" s="121"/>
      <c r="L181" s="84"/>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row>
    <row r="182" spans="1:72" s="3" customFormat="1" ht="106.5" customHeight="1">
      <c r="A182" s="14"/>
      <c r="B182" s="14"/>
      <c r="C182" s="122" t="s">
        <v>292</v>
      </c>
      <c r="D182" s="122"/>
      <c r="E182" s="122"/>
      <c r="F182" s="122"/>
      <c r="G182" s="122"/>
      <c r="H182" s="122"/>
      <c r="I182" s="122"/>
      <c r="J182" s="122"/>
      <c r="K182" s="122"/>
      <c r="L182" s="84"/>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row>
    <row r="183" spans="1:72" s="3" customFormat="1" ht="100.5" customHeight="1">
      <c r="A183" s="14"/>
      <c r="B183" s="14"/>
      <c r="C183" s="122" t="s">
        <v>293</v>
      </c>
      <c r="D183" s="122"/>
      <c r="E183" s="122"/>
      <c r="F183" s="122"/>
      <c r="G183" s="122"/>
      <c r="H183" s="122"/>
      <c r="I183" s="122"/>
      <c r="J183" s="122"/>
      <c r="K183" s="122"/>
      <c r="L183" s="84"/>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row>
    <row r="184" spans="1:72" s="3" customFormat="1" ht="27" customHeight="1">
      <c r="A184" s="14"/>
      <c r="B184" s="14"/>
      <c r="C184" s="121" t="s">
        <v>294</v>
      </c>
      <c r="D184" s="121"/>
      <c r="E184" s="121"/>
      <c r="F184" s="121"/>
      <c r="G184" s="121"/>
      <c r="H184" s="121"/>
      <c r="I184" s="121"/>
      <c r="J184" s="121"/>
      <c r="K184" s="121"/>
      <c r="L184" s="84"/>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row>
    <row r="185" spans="1:72" s="3" customFormat="1" ht="85.5" customHeight="1" thickBot="1">
      <c r="A185" s="14"/>
      <c r="B185" s="191" t="s">
        <v>295</v>
      </c>
      <c r="C185" s="191"/>
      <c r="D185" s="191"/>
      <c r="E185" s="191"/>
      <c r="F185" s="191"/>
      <c r="G185" s="191"/>
      <c r="H185" s="191"/>
      <c r="I185" s="106">
        <v>8108098.4299999997</v>
      </c>
      <c r="J185" s="192" t="s">
        <v>296</v>
      </c>
      <c r="K185" s="192"/>
      <c r="L185" s="84"/>
      <c r="M185" s="84"/>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row>
    <row r="186" spans="1:72" ht="56.25" customHeight="1" thickTop="1" thickBot="1">
      <c r="A186" s="14"/>
      <c r="B186" s="14"/>
      <c r="C186" s="74" t="s">
        <v>35</v>
      </c>
      <c r="D186" s="75" t="s">
        <v>35</v>
      </c>
      <c r="E186" s="146" t="s">
        <v>140</v>
      </c>
      <c r="F186" s="146"/>
      <c r="G186" s="146"/>
      <c r="H186" s="146"/>
      <c r="I186" s="146"/>
      <c r="J186" s="252" t="s">
        <v>37</v>
      </c>
      <c r="K186" s="254" t="s">
        <v>309</v>
      </c>
      <c r="L186" s="250"/>
      <c r="M186" s="309"/>
    </row>
    <row r="187" spans="1:72" ht="62.25" customHeight="1" thickTop="1" thickBot="1">
      <c r="A187" s="14"/>
      <c r="B187" s="14"/>
      <c r="C187" s="62"/>
      <c r="D187" s="175" t="s">
        <v>141</v>
      </c>
      <c r="E187" s="176"/>
      <c r="F187" s="176"/>
      <c r="G187" s="176"/>
      <c r="H187" s="176"/>
      <c r="I187" s="176"/>
      <c r="J187" s="253"/>
      <c r="K187" s="211"/>
      <c r="L187" s="251"/>
    </row>
    <row r="188" spans="1:72" ht="35.25" customHeight="1" thickTop="1">
      <c r="A188" s="14"/>
      <c r="B188" s="14"/>
      <c r="C188" s="59">
        <v>411</v>
      </c>
      <c r="D188" s="190" t="s">
        <v>73</v>
      </c>
      <c r="E188" s="190"/>
      <c r="F188" s="190"/>
      <c r="G188" s="190"/>
      <c r="H188" s="190"/>
      <c r="I188" s="190"/>
      <c r="J188" s="60">
        <f>SUM(J189:J193)</f>
        <v>330650</v>
      </c>
      <c r="K188" s="60">
        <f>SUM(K189:K193)</f>
        <v>325800</v>
      </c>
      <c r="L188" s="267"/>
      <c r="M188" s="36"/>
    </row>
    <row r="189" spans="1:72" s="9" customFormat="1" ht="28.5" customHeight="1">
      <c r="A189" s="13"/>
      <c r="B189" s="13"/>
      <c r="C189" s="54"/>
      <c r="D189" s="15">
        <v>4111</v>
      </c>
      <c r="E189" s="120" t="s">
        <v>142</v>
      </c>
      <c r="F189" s="120"/>
      <c r="G189" s="120"/>
      <c r="H189" s="120"/>
      <c r="I189" s="120"/>
      <c r="J189" s="234">
        <v>240000</v>
      </c>
      <c r="K189" s="234">
        <v>246300</v>
      </c>
      <c r="L189" s="110"/>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8"/>
      <c r="BC189" s="98"/>
      <c r="BD189" s="98"/>
      <c r="BE189" s="98"/>
      <c r="BF189" s="98"/>
      <c r="BG189" s="98"/>
      <c r="BH189" s="98"/>
      <c r="BI189" s="98"/>
      <c r="BJ189" s="98"/>
      <c r="BK189" s="98"/>
      <c r="BL189" s="98"/>
      <c r="BM189" s="98"/>
      <c r="BN189" s="98"/>
      <c r="BO189" s="98"/>
      <c r="BP189" s="98"/>
      <c r="BQ189" s="98"/>
      <c r="BR189" s="98"/>
      <c r="BS189" s="98"/>
      <c r="BT189" s="98"/>
    </row>
    <row r="190" spans="1:72" s="10" customFormat="1" ht="27.75" customHeight="1">
      <c r="A190" s="14"/>
      <c r="B190" s="14"/>
      <c r="C190" s="43"/>
      <c r="D190" s="15">
        <v>4112</v>
      </c>
      <c r="E190" s="120" t="s">
        <v>75</v>
      </c>
      <c r="F190" s="120"/>
      <c r="G190" s="120"/>
      <c r="H190" s="120"/>
      <c r="I190" s="120"/>
      <c r="J190" s="234">
        <v>14500</v>
      </c>
      <c r="K190" s="234">
        <v>7500</v>
      </c>
      <c r="L190" s="110"/>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row>
    <row r="191" spans="1:72" s="10" customFormat="1" ht="31.5" customHeight="1">
      <c r="A191" s="14"/>
      <c r="B191" s="14"/>
      <c r="C191" s="43"/>
      <c r="D191" s="15">
        <v>4113</v>
      </c>
      <c r="E191" s="120" t="s">
        <v>143</v>
      </c>
      <c r="F191" s="120"/>
      <c r="G191" s="120"/>
      <c r="H191" s="120"/>
      <c r="I191" s="120"/>
      <c r="J191" s="234">
        <v>47500</v>
      </c>
      <c r="K191" s="234">
        <v>48000</v>
      </c>
      <c r="L191" s="110"/>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row>
    <row r="192" spans="1:72" s="10" customFormat="1" ht="27" customHeight="1">
      <c r="A192" s="14"/>
      <c r="B192" s="14"/>
      <c r="C192" s="43"/>
      <c r="D192" s="15">
        <v>4114</v>
      </c>
      <c r="E192" s="120" t="s">
        <v>144</v>
      </c>
      <c r="F192" s="120"/>
      <c r="G192" s="120"/>
      <c r="H192" s="120"/>
      <c r="I192" s="120"/>
      <c r="J192" s="234">
        <v>25500</v>
      </c>
      <c r="K192" s="234">
        <v>23000</v>
      </c>
      <c r="L192" s="110"/>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row>
    <row r="193" spans="1:72" s="10" customFormat="1" ht="26.25" customHeight="1">
      <c r="A193" s="14"/>
      <c r="B193" s="14"/>
      <c r="C193" s="43"/>
      <c r="D193" s="15">
        <v>4115</v>
      </c>
      <c r="E193" s="120" t="s">
        <v>145</v>
      </c>
      <c r="F193" s="120"/>
      <c r="G193" s="120"/>
      <c r="H193" s="120"/>
      <c r="I193" s="120"/>
      <c r="J193" s="234">
        <v>3150</v>
      </c>
      <c r="K193" s="234">
        <v>1000</v>
      </c>
      <c r="L193" s="110"/>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row>
    <row r="194" spans="1:72" ht="26.25" customHeight="1">
      <c r="A194" s="14"/>
      <c r="B194" s="14"/>
      <c r="C194" s="43">
        <v>412</v>
      </c>
      <c r="D194" s="131" t="s">
        <v>146</v>
      </c>
      <c r="E194" s="131"/>
      <c r="F194" s="131"/>
      <c r="G194" s="131"/>
      <c r="H194" s="131"/>
      <c r="I194" s="131"/>
      <c r="J194" s="53">
        <f>SUM(J195:J196)</f>
        <v>10210</v>
      </c>
      <c r="K194" s="53">
        <f>SUM(K195:K196)</f>
        <v>10000</v>
      </c>
      <c r="L194" s="267"/>
      <c r="M194" s="36"/>
    </row>
    <row r="195" spans="1:72" s="10" customFormat="1" ht="26.25" customHeight="1">
      <c r="A195" s="14"/>
      <c r="B195" s="14"/>
      <c r="C195" s="43"/>
      <c r="D195" s="15">
        <v>4123</v>
      </c>
      <c r="E195" s="120" t="s">
        <v>147</v>
      </c>
      <c r="F195" s="120"/>
      <c r="G195" s="120"/>
      <c r="H195" s="120"/>
      <c r="I195" s="120"/>
      <c r="J195" s="55">
        <v>0</v>
      </c>
      <c r="K195" s="55">
        <v>0</v>
      </c>
      <c r="L195" s="264"/>
      <c r="M195" s="84"/>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row>
    <row r="196" spans="1:72" s="10" customFormat="1" ht="27.75" customHeight="1">
      <c r="A196" s="14"/>
      <c r="B196" s="14"/>
      <c r="C196" s="43"/>
      <c r="D196" s="15">
        <v>4127</v>
      </c>
      <c r="E196" s="120" t="s">
        <v>148</v>
      </c>
      <c r="F196" s="120"/>
      <c r="G196" s="120"/>
      <c r="H196" s="120"/>
      <c r="I196" s="120"/>
      <c r="J196" s="55">
        <v>10210</v>
      </c>
      <c r="K196" s="55">
        <v>10000</v>
      </c>
      <c r="L196" s="264"/>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row>
    <row r="197" spans="1:72" s="10" customFormat="1" ht="26.25" customHeight="1">
      <c r="A197" s="14"/>
      <c r="B197" s="14"/>
      <c r="C197" s="43">
        <v>413</v>
      </c>
      <c r="D197" s="131" t="s">
        <v>82</v>
      </c>
      <c r="E197" s="131"/>
      <c r="F197" s="131"/>
      <c r="G197" s="131"/>
      <c r="H197" s="131"/>
      <c r="I197" s="131"/>
      <c r="J197" s="56">
        <f>SUM(J198)</f>
        <v>39000</v>
      </c>
      <c r="K197" s="56">
        <f>SUM(K198)</f>
        <v>40000</v>
      </c>
      <c r="L197" s="265"/>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row>
    <row r="198" spans="1:72" s="10" customFormat="1" ht="30" customHeight="1">
      <c r="A198" s="14"/>
      <c r="B198" s="14"/>
      <c r="C198" s="43"/>
      <c r="D198" s="15">
        <v>4135</v>
      </c>
      <c r="E198" s="120" t="s">
        <v>149</v>
      </c>
      <c r="F198" s="120"/>
      <c r="G198" s="120"/>
      <c r="H198" s="120"/>
      <c r="I198" s="120"/>
      <c r="J198" s="55">
        <v>39000</v>
      </c>
      <c r="K198" s="55">
        <v>40000</v>
      </c>
      <c r="L198" s="264"/>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row>
    <row r="199" spans="1:72" s="10" customFormat="1" ht="28.5" customHeight="1">
      <c r="A199" s="14"/>
      <c r="B199" s="14"/>
      <c r="C199" s="43">
        <v>414</v>
      </c>
      <c r="D199" s="131" t="s">
        <v>150</v>
      </c>
      <c r="E199" s="131"/>
      <c r="F199" s="131"/>
      <c r="G199" s="131"/>
      <c r="H199" s="131"/>
      <c r="I199" s="131"/>
      <c r="J199" s="56">
        <f>SUM(J200:J203)</f>
        <v>74550</v>
      </c>
      <c r="K199" s="56">
        <f>SUM(K200:K203)</f>
        <v>66000</v>
      </c>
      <c r="L199" s="265"/>
      <c r="M199" s="84"/>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row>
    <row r="200" spans="1:72" s="10" customFormat="1" ht="25.5" customHeight="1">
      <c r="A200" s="14"/>
      <c r="B200" s="14"/>
      <c r="C200" s="43"/>
      <c r="D200" s="15">
        <v>4141</v>
      </c>
      <c r="E200" s="120" t="s">
        <v>88</v>
      </c>
      <c r="F200" s="120"/>
      <c r="G200" s="120"/>
      <c r="H200" s="120"/>
      <c r="I200" s="120"/>
      <c r="J200" s="55">
        <v>3950</v>
      </c>
      <c r="K200" s="55">
        <v>4000</v>
      </c>
      <c r="L200" s="264"/>
      <c r="M200" s="84"/>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row>
    <row r="201" spans="1:72" s="10" customFormat="1" ht="26.25" customHeight="1">
      <c r="A201" s="14"/>
      <c r="B201" s="14"/>
      <c r="C201" s="43"/>
      <c r="D201" s="15">
        <v>4142</v>
      </c>
      <c r="E201" s="120" t="s">
        <v>165</v>
      </c>
      <c r="F201" s="120"/>
      <c r="G201" s="120"/>
      <c r="H201" s="120"/>
      <c r="I201" s="120"/>
      <c r="J201" s="55">
        <v>14050</v>
      </c>
      <c r="K201" s="55">
        <v>8000</v>
      </c>
      <c r="L201" s="264"/>
      <c r="M201" s="84"/>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row>
    <row r="202" spans="1:72" s="10" customFormat="1" ht="35.25" customHeight="1">
      <c r="A202" s="14"/>
      <c r="B202" s="14"/>
      <c r="C202" s="43"/>
      <c r="D202" s="15">
        <v>4148</v>
      </c>
      <c r="E202" s="120" t="s">
        <v>151</v>
      </c>
      <c r="F202" s="120"/>
      <c r="G202" s="120"/>
      <c r="H202" s="120"/>
      <c r="I202" s="120"/>
      <c r="J202" s="55">
        <v>550</v>
      </c>
      <c r="K202" s="55">
        <v>500</v>
      </c>
      <c r="L202" s="264"/>
      <c r="M202" s="84"/>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row>
    <row r="203" spans="1:72" s="10" customFormat="1" ht="28.5" customHeight="1">
      <c r="A203" s="14"/>
      <c r="B203" s="14"/>
      <c r="C203" s="43"/>
      <c r="D203" s="15">
        <v>4149</v>
      </c>
      <c r="E203" s="120" t="s">
        <v>152</v>
      </c>
      <c r="F203" s="120"/>
      <c r="G203" s="120"/>
      <c r="H203" s="120"/>
      <c r="I203" s="120"/>
      <c r="J203" s="55">
        <v>56000</v>
      </c>
      <c r="K203" s="55">
        <v>53500</v>
      </c>
      <c r="L203" s="264"/>
      <c r="M203" s="84"/>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row>
    <row r="204" spans="1:72" ht="30.75" customHeight="1">
      <c r="A204" s="14"/>
      <c r="B204" s="14"/>
      <c r="C204" s="43">
        <v>415</v>
      </c>
      <c r="D204" s="131" t="s">
        <v>97</v>
      </c>
      <c r="E204" s="131"/>
      <c r="F204" s="131"/>
      <c r="G204" s="131"/>
      <c r="H204" s="131"/>
      <c r="I204" s="131"/>
      <c r="J204" s="56">
        <f>SUM(J205:J207)</f>
        <v>32000</v>
      </c>
      <c r="K204" s="56">
        <f>SUM(K205:K207)</f>
        <v>20500</v>
      </c>
      <c r="L204" s="265"/>
    </row>
    <row r="205" spans="1:72" s="10" customFormat="1" ht="30.75" customHeight="1">
      <c r="A205" s="14"/>
      <c r="B205" s="14"/>
      <c r="C205" s="43"/>
      <c r="D205" s="15">
        <v>4152</v>
      </c>
      <c r="E205" s="120" t="s">
        <v>153</v>
      </c>
      <c r="F205" s="120"/>
      <c r="G205" s="120"/>
      <c r="H205" s="120"/>
      <c r="I205" s="120"/>
      <c r="J205" s="40">
        <v>6000</v>
      </c>
      <c r="K205" s="40">
        <v>6000</v>
      </c>
      <c r="L205" s="264"/>
      <c r="M205" s="84"/>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row>
    <row r="206" spans="1:72" s="10" customFormat="1" ht="31.5" customHeight="1">
      <c r="A206" s="14"/>
      <c r="B206" s="14"/>
      <c r="C206" s="43"/>
      <c r="D206" s="15">
        <v>41531</v>
      </c>
      <c r="E206" s="120" t="s">
        <v>154</v>
      </c>
      <c r="F206" s="120"/>
      <c r="G206" s="120"/>
      <c r="H206" s="120"/>
      <c r="I206" s="120"/>
      <c r="J206" s="40">
        <v>24000</v>
      </c>
      <c r="K206" s="40">
        <v>12000</v>
      </c>
      <c r="L206" s="264"/>
      <c r="M206" s="84"/>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row>
    <row r="207" spans="1:72" s="10" customFormat="1" ht="26.25" customHeight="1">
      <c r="A207" s="14"/>
      <c r="B207" s="14"/>
      <c r="C207" s="43"/>
      <c r="D207" s="15">
        <v>41532</v>
      </c>
      <c r="E207" s="120" t="s">
        <v>155</v>
      </c>
      <c r="F207" s="120"/>
      <c r="G207" s="120"/>
      <c r="H207" s="120"/>
      <c r="I207" s="120"/>
      <c r="J207" s="40">
        <v>2000</v>
      </c>
      <c r="K207" s="40">
        <v>2500</v>
      </c>
      <c r="L207" s="264"/>
      <c r="M207" s="84"/>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row>
    <row r="208" spans="1:72" ht="28.5" customHeight="1">
      <c r="A208" s="14"/>
      <c r="B208" s="14"/>
      <c r="C208" s="43">
        <v>419</v>
      </c>
      <c r="D208" s="131" t="s">
        <v>105</v>
      </c>
      <c r="E208" s="131"/>
      <c r="F208" s="131"/>
      <c r="G208" s="131"/>
      <c r="H208" s="131"/>
      <c r="I208" s="131"/>
      <c r="J208" s="56">
        <f>SUM(J209)</f>
        <v>20900</v>
      </c>
      <c r="K208" s="56">
        <f>SUM(K209)</f>
        <v>15000</v>
      </c>
      <c r="L208" s="265"/>
    </row>
    <row r="209" spans="1:72" s="10" customFormat="1" ht="27" customHeight="1">
      <c r="A209" s="14"/>
      <c r="B209" s="14"/>
      <c r="C209" s="43"/>
      <c r="D209" s="15">
        <v>4191</v>
      </c>
      <c r="E209" s="120" t="s">
        <v>156</v>
      </c>
      <c r="F209" s="120"/>
      <c r="G209" s="120"/>
      <c r="H209" s="120"/>
      <c r="I209" s="120"/>
      <c r="J209" s="55">
        <v>20900</v>
      </c>
      <c r="K209" s="55">
        <v>15000</v>
      </c>
      <c r="L209" s="264"/>
      <c r="M209" s="84"/>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row>
    <row r="210" spans="1:72" ht="59.25" customHeight="1">
      <c r="A210" s="14"/>
      <c r="B210" s="14"/>
      <c r="C210" s="43">
        <v>431</v>
      </c>
      <c r="D210" s="132" t="s">
        <v>113</v>
      </c>
      <c r="E210" s="132"/>
      <c r="F210" s="132"/>
      <c r="G210" s="132"/>
      <c r="H210" s="132"/>
      <c r="I210" s="132"/>
      <c r="J210" s="248">
        <f>SUM(J211:J212)</f>
        <v>20800</v>
      </c>
      <c r="K210" s="248">
        <f>SUM(K211:K212)</f>
        <v>20000</v>
      </c>
      <c r="L210" s="327"/>
      <c r="M210" s="36"/>
    </row>
    <row r="211" spans="1:72" s="10" customFormat="1" ht="25.5">
      <c r="A211" s="14"/>
      <c r="B211" s="14"/>
      <c r="C211" s="43"/>
      <c r="D211" s="15">
        <v>4318</v>
      </c>
      <c r="E211" s="120" t="s">
        <v>121</v>
      </c>
      <c r="F211" s="120"/>
      <c r="G211" s="120"/>
      <c r="H211" s="120"/>
      <c r="I211" s="120"/>
      <c r="J211" s="55">
        <v>20800</v>
      </c>
      <c r="K211" s="55">
        <v>15000</v>
      </c>
      <c r="L211" s="264"/>
      <c r="M211" s="84"/>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row>
    <row r="212" spans="1:72" s="10" customFormat="1" ht="26.25" thickBot="1">
      <c r="A212" s="14"/>
      <c r="B212" s="14"/>
      <c r="C212" s="51"/>
      <c r="D212" s="16">
        <v>43181</v>
      </c>
      <c r="E212" s="125" t="s">
        <v>122</v>
      </c>
      <c r="F212" s="125"/>
      <c r="G212" s="125"/>
      <c r="H212" s="125"/>
      <c r="I212" s="125"/>
      <c r="J212" s="57">
        <v>0</v>
      </c>
      <c r="K212" s="57">
        <v>5000</v>
      </c>
      <c r="L212" s="264"/>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row>
    <row r="213" spans="1:72" ht="45" customHeight="1" thickTop="1" thickBot="1">
      <c r="A213" s="14"/>
      <c r="B213" s="14"/>
      <c r="C213" s="52">
        <v>4</v>
      </c>
      <c r="D213" s="177" t="s">
        <v>297</v>
      </c>
      <c r="E213" s="178"/>
      <c r="F213" s="178"/>
      <c r="G213" s="178"/>
      <c r="H213" s="178"/>
      <c r="I213" s="178"/>
      <c r="J213" s="249">
        <f>SUM(J188,J194,J197,J199,J204,J208,J210)</f>
        <v>528110</v>
      </c>
      <c r="K213" s="249">
        <f>SUM(K188,K194,K197,K199,K204,K208,K210)</f>
        <v>497300</v>
      </c>
      <c r="L213" s="265"/>
      <c r="M213" s="36"/>
    </row>
    <row r="214" spans="1:72" ht="16.5" thickTop="1" thickBot="1">
      <c r="A214" s="14"/>
      <c r="B214" s="14"/>
      <c r="C214" s="8"/>
      <c r="D214" s="8"/>
      <c r="E214" s="8"/>
      <c r="F214" s="8"/>
      <c r="G214" s="8"/>
      <c r="H214" s="8"/>
      <c r="I214" s="8"/>
      <c r="J214" s="8"/>
      <c r="K214" s="8"/>
      <c r="M214" s="328"/>
    </row>
    <row r="215" spans="1:72" ht="52.5" thickTop="1" thickBot="1">
      <c r="A215" s="14"/>
      <c r="B215" s="14"/>
      <c r="C215" s="74" t="s">
        <v>35</v>
      </c>
      <c r="D215" s="75" t="s">
        <v>35</v>
      </c>
      <c r="E215" s="146" t="s">
        <v>36</v>
      </c>
      <c r="F215" s="146"/>
      <c r="G215" s="146"/>
      <c r="H215" s="146"/>
      <c r="I215" s="146"/>
      <c r="J215" s="259" t="s">
        <v>306</v>
      </c>
      <c r="K215" s="76" t="s">
        <v>307</v>
      </c>
      <c r="L215" s="250"/>
    </row>
    <row r="216" spans="1:72" ht="27.75" thickTop="1" thickBot="1">
      <c r="A216" s="14"/>
      <c r="B216" s="14"/>
      <c r="C216" s="62"/>
      <c r="D216" s="183" t="s">
        <v>157</v>
      </c>
      <c r="E216" s="183"/>
      <c r="F216" s="183"/>
      <c r="G216" s="183"/>
      <c r="H216" s="183"/>
      <c r="I216" s="183"/>
      <c r="J216" s="255"/>
      <c r="K216" s="256"/>
      <c r="L216" s="266"/>
    </row>
    <row r="217" spans="1:72" ht="27" thickTop="1">
      <c r="A217" s="14"/>
      <c r="B217" s="14"/>
      <c r="C217" s="59">
        <v>411</v>
      </c>
      <c r="D217" s="141" t="s">
        <v>158</v>
      </c>
      <c r="E217" s="141"/>
      <c r="F217" s="141"/>
      <c r="G217" s="141"/>
      <c r="H217" s="141"/>
      <c r="I217" s="141"/>
      <c r="J217" s="60">
        <f>SUM(J218:J222)</f>
        <v>71700</v>
      </c>
      <c r="K217" s="60">
        <f>SUM(K218:K222)</f>
        <v>67250</v>
      </c>
      <c r="L217" s="267"/>
    </row>
    <row r="218" spans="1:72" s="10" customFormat="1" ht="25.5">
      <c r="A218" s="14"/>
      <c r="B218" s="14"/>
      <c r="C218" s="43"/>
      <c r="D218" s="15">
        <v>4111</v>
      </c>
      <c r="E218" s="120" t="s">
        <v>142</v>
      </c>
      <c r="F218" s="120"/>
      <c r="G218" s="120"/>
      <c r="H218" s="120"/>
      <c r="I218" s="120"/>
      <c r="J218" s="58">
        <v>48200</v>
      </c>
      <c r="K218" s="58">
        <v>48500</v>
      </c>
      <c r="L218" s="268"/>
      <c r="M218" s="84"/>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row>
    <row r="219" spans="1:72" s="10" customFormat="1" ht="25.5">
      <c r="A219" s="14"/>
      <c r="B219" s="14"/>
      <c r="C219" s="43"/>
      <c r="D219" s="15">
        <v>4112</v>
      </c>
      <c r="E219" s="120" t="s">
        <v>159</v>
      </c>
      <c r="F219" s="120"/>
      <c r="G219" s="120"/>
      <c r="H219" s="120"/>
      <c r="I219" s="120"/>
      <c r="J219" s="58">
        <v>5250</v>
      </c>
      <c r="K219" s="58">
        <v>3500</v>
      </c>
      <c r="L219" s="268"/>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row>
    <row r="220" spans="1:72" s="10" customFormat="1" ht="25.5">
      <c r="A220" s="14"/>
      <c r="B220" s="14"/>
      <c r="C220" s="43"/>
      <c r="D220" s="15">
        <v>4113</v>
      </c>
      <c r="E220" s="120" t="s">
        <v>143</v>
      </c>
      <c r="F220" s="120"/>
      <c r="G220" s="120"/>
      <c r="H220" s="120"/>
      <c r="I220" s="120"/>
      <c r="J220" s="58">
        <v>11900</v>
      </c>
      <c r="K220" s="58">
        <v>9900</v>
      </c>
      <c r="L220" s="268"/>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row>
    <row r="221" spans="1:72" s="10" customFormat="1" ht="25.5">
      <c r="A221" s="14"/>
      <c r="B221" s="14"/>
      <c r="C221" s="43"/>
      <c r="D221" s="15">
        <v>4114</v>
      </c>
      <c r="E221" s="120" t="s">
        <v>144</v>
      </c>
      <c r="F221" s="120"/>
      <c r="G221" s="120"/>
      <c r="H221" s="120"/>
      <c r="I221" s="120"/>
      <c r="J221" s="58">
        <v>5650</v>
      </c>
      <c r="K221" s="58">
        <v>4800</v>
      </c>
      <c r="L221" s="268"/>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row>
    <row r="222" spans="1:72" s="10" customFormat="1" ht="25.5">
      <c r="A222" s="14"/>
      <c r="B222" s="14"/>
      <c r="C222" s="43"/>
      <c r="D222" s="15">
        <v>4115</v>
      </c>
      <c r="E222" s="120" t="s">
        <v>145</v>
      </c>
      <c r="F222" s="120"/>
      <c r="G222" s="120"/>
      <c r="H222" s="120"/>
      <c r="I222" s="120"/>
      <c r="J222" s="58">
        <v>700</v>
      </c>
      <c r="K222" s="58">
        <v>550</v>
      </c>
      <c r="L222" s="268"/>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row>
    <row r="223" spans="1:72" ht="26.25">
      <c r="A223" s="14"/>
      <c r="B223" s="14"/>
      <c r="C223" s="43">
        <v>412</v>
      </c>
      <c r="D223" s="131" t="s">
        <v>160</v>
      </c>
      <c r="E223" s="131"/>
      <c r="F223" s="131"/>
      <c r="G223" s="131"/>
      <c r="H223" s="131"/>
      <c r="I223" s="131"/>
      <c r="J223" s="53">
        <f>SUM(J224:J226)</f>
        <v>61800</v>
      </c>
      <c r="K223" s="53">
        <f>SUM(K224:K226)</f>
        <v>65000</v>
      </c>
      <c r="L223" s="271"/>
      <c r="M223" s="36"/>
    </row>
    <row r="224" spans="1:72" s="10" customFormat="1" ht="25.5">
      <c r="A224" s="14"/>
      <c r="B224" s="14"/>
      <c r="C224" s="43"/>
      <c r="D224" s="15">
        <v>4123</v>
      </c>
      <c r="E224" s="120" t="s">
        <v>147</v>
      </c>
      <c r="F224" s="120"/>
      <c r="G224" s="120"/>
      <c r="H224" s="120"/>
      <c r="I224" s="120"/>
      <c r="J224" s="55">
        <v>0</v>
      </c>
      <c r="K224" s="55">
        <v>0</v>
      </c>
      <c r="L224" s="109"/>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row>
    <row r="225" spans="1:72" s="10" customFormat="1" ht="25.5">
      <c r="A225" s="14"/>
      <c r="B225" s="14"/>
      <c r="C225" s="43"/>
      <c r="D225" s="15">
        <v>4126</v>
      </c>
      <c r="E225" s="120" t="s">
        <v>161</v>
      </c>
      <c r="F225" s="120"/>
      <c r="G225" s="120"/>
      <c r="H225" s="120"/>
      <c r="I225" s="120"/>
      <c r="J225" s="55">
        <v>59800</v>
      </c>
      <c r="K225" s="55">
        <v>63000</v>
      </c>
      <c r="L225" s="109"/>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row>
    <row r="226" spans="1:72" s="10" customFormat="1" ht="25.5">
      <c r="A226" s="14"/>
      <c r="B226" s="14"/>
      <c r="C226" s="43"/>
      <c r="D226" s="15">
        <v>4127</v>
      </c>
      <c r="E226" s="120" t="s">
        <v>148</v>
      </c>
      <c r="F226" s="120"/>
      <c r="G226" s="120"/>
      <c r="H226" s="120"/>
      <c r="I226" s="120"/>
      <c r="J226" s="55">
        <v>2000</v>
      </c>
      <c r="K226" s="55">
        <v>2000</v>
      </c>
      <c r="L226" s="109"/>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row>
    <row r="227" spans="1:72" ht="26.25">
      <c r="A227" s="14"/>
      <c r="B227" s="14"/>
      <c r="C227" s="43">
        <v>413</v>
      </c>
      <c r="D227" s="131" t="s">
        <v>162</v>
      </c>
      <c r="E227" s="131"/>
      <c r="F227" s="131"/>
      <c r="G227" s="131"/>
      <c r="H227" s="131"/>
      <c r="I227" s="131"/>
      <c r="J227" s="53">
        <f>SUM(J228)</f>
        <v>0</v>
      </c>
      <c r="K227" s="53">
        <f>SUM(K228)</f>
        <v>0</v>
      </c>
      <c r="L227" s="267"/>
      <c r="M227" s="36"/>
    </row>
    <row r="228" spans="1:72" s="10" customFormat="1" ht="25.5">
      <c r="A228" s="14"/>
      <c r="B228" s="14"/>
      <c r="C228" s="43"/>
      <c r="D228" s="15">
        <v>4135</v>
      </c>
      <c r="E228" s="120" t="s">
        <v>149</v>
      </c>
      <c r="F228" s="120"/>
      <c r="G228" s="120"/>
      <c r="H228" s="120"/>
      <c r="I228" s="120"/>
      <c r="J228" s="58">
        <v>0</v>
      </c>
      <c r="K228" s="58">
        <v>0</v>
      </c>
      <c r="L228" s="268"/>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row>
    <row r="229" spans="1:72" ht="26.25">
      <c r="A229" s="14"/>
      <c r="B229" s="14"/>
      <c r="C229" s="43">
        <v>414</v>
      </c>
      <c r="D229" s="131" t="s">
        <v>163</v>
      </c>
      <c r="E229" s="131"/>
      <c r="F229" s="131"/>
      <c r="G229" s="131"/>
      <c r="H229" s="131"/>
      <c r="I229" s="131"/>
      <c r="J229" s="53">
        <f>SUM(J230:J234)</f>
        <v>6720</v>
      </c>
      <c r="K229" s="53">
        <v>78600</v>
      </c>
      <c r="L229" s="271"/>
      <c r="M229" s="36"/>
    </row>
    <row r="230" spans="1:72" s="10" customFormat="1" ht="25.5">
      <c r="A230" s="14"/>
      <c r="B230" s="14"/>
      <c r="C230" s="43"/>
      <c r="D230" s="15">
        <v>4141</v>
      </c>
      <c r="E230" s="120" t="s">
        <v>164</v>
      </c>
      <c r="F230" s="120"/>
      <c r="G230" s="120"/>
      <c r="H230" s="120"/>
      <c r="I230" s="120"/>
      <c r="J230" s="58">
        <v>400</v>
      </c>
      <c r="K230" s="58">
        <v>200</v>
      </c>
      <c r="L230" s="110"/>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row>
    <row r="231" spans="1:72" s="10" customFormat="1" ht="25.5">
      <c r="A231" s="14"/>
      <c r="B231" s="14"/>
      <c r="C231" s="43"/>
      <c r="D231" s="15">
        <v>4142</v>
      </c>
      <c r="E231" s="120" t="s">
        <v>166</v>
      </c>
      <c r="F231" s="120"/>
      <c r="G231" s="120"/>
      <c r="H231" s="120"/>
      <c r="I231" s="120"/>
      <c r="J231" s="58">
        <v>1300</v>
      </c>
      <c r="K231" s="58">
        <v>1300</v>
      </c>
      <c r="L231" s="110"/>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row>
    <row r="232" spans="1:72" s="10" customFormat="1" ht="25.5">
      <c r="A232" s="14"/>
      <c r="B232" s="14"/>
      <c r="C232" s="43"/>
      <c r="D232" s="15">
        <v>4148</v>
      </c>
      <c r="E232" s="120" t="s">
        <v>167</v>
      </c>
      <c r="F232" s="120"/>
      <c r="G232" s="120"/>
      <c r="H232" s="120"/>
      <c r="I232" s="120"/>
      <c r="J232" s="58">
        <v>100</v>
      </c>
      <c r="K232" s="58">
        <v>100</v>
      </c>
      <c r="L232" s="110"/>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row>
    <row r="233" spans="1:72" s="10" customFormat="1" ht="25.5">
      <c r="A233" s="14"/>
      <c r="B233" s="14"/>
      <c r="C233" s="43"/>
      <c r="D233" s="112">
        <v>4149</v>
      </c>
      <c r="E233" s="120" t="s">
        <v>95</v>
      </c>
      <c r="F233" s="120"/>
      <c r="G233" s="120"/>
      <c r="H233" s="120"/>
      <c r="I233" s="120"/>
      <c r="J233" s="58">
        <v>4920</v>
      </c>
      <c r="K233" s="58">
        <v>7000</v>
      </c>
      <c r="L233" s="110"/>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row>
    <row r="234" spans="1:72" s="10" customFormat="1" ht="25.5">
      <c r="A234" s="14"/>
      <c r="B234" s="14"/>
      <c r="C234" s="43"/>
      <c r="D234" s="15">
        <v>4199</v>
      </c>
      <c r="E234" s="120" t="s">
        <v>311</v>
      </c>
      <c r="F234" s="120"/>
      <c r="G234" s="120"/>
      <c r="H234" s="120"/>
      <c r="I234" s="120"/>
      <c r="J234" s="58">
        <v>0</v>
      </c>
      <c r="K234" s="58">
        <v>70000</v>
      </c>
      <c r="L234" s="110"/>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row>
    <row r="235" spans="1:72" ht="26.25">
      <c r="A235" s="14"/>
      <c r="B235" s="14"/>
      <c r="C235" s="43">
        <v>431</v>
      </c>
      <c r="D235" s="132" t="s">
        <v>168</v>
      </c>
      <c r="E235" s="132"/>
      <c r="F235" s="132"/>
      <c r="G235" s="132"/>
      <c r="H235" s="132"/>
      <c r="I235" s="132"/>
      <c r="J235" s="53">
        <v>1500</v>
      </c>
      <c r="K235" s="53">
        <v>1500</v>
      </c>
      <c r="L235" s="329"/>
      <c r="M235" s="36"/>
    </row>
    <row r="236" spans="1:72" s="10" customFormat="1" ht="32.25" customHeight="1" thickBot="1">
      <c r="A236" s="14"/>
      <c r="B236" s="14"/>
      <c r="C236" s="51"/>
      <c r="D236" s="16">
        <v>43181</v>
      </c>
      <c r="E236" s="125" t="s">
        <v>169</v>
      </c>
      <c r="F236" s="125"/>
      <c r="G236" s="125"/>
      <c r="H236" s="125"/>
      <c r="I236" s="125"/>
      <c r="J236" s="234">
        <v>1500</v>
      </c>
      <c r="K236" s="234">
        <v>1500</v>
      </c>
      <c r="L236" s="110"/>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row>
    <row r="237" spans="1:72" ht="33.75" customHeight="1" thickTop="1" thickBot="1">
      <c r="A237" s="14"/>
      <c r="B237" s="14"/>
      <c r="C237" s="52">
        <v>4</v>
      </c>
      <c r="D237" s="126" t="s">
        <v>139</v>
      </c>
      <c r="E237" s="126"/>
      <c r="F237" s="126"/>
      <c r="G237" s="126"/>
      <c r="H237" s="126"/>
      <c r="I237" s="126"/>
      <c r="J237" s="273">
        <v>141720</v>
      </c>
      <c r="K237" s="273">
        <v>212350</v>
      </c>
      <c r="L237" s="267"/>
      <c r="M237" s="330"/>
    </row>
    <row r="238" spans="1:72" ht="27.75" thickTop="1" thickBot="1">
      <c r="A238" s="14"/>
      <c r="B238" s="14"/>
      <c r="C238" s="20"/>
      <c r="D238" s="21"/>
      <c r="E238" s="21"/>
      <c r="F238" s="21"/>
      <c r="G238" s="21"/>
      <c r="H238" s="21"/>
      <c r="I238" s="21"/>
      <c r="J238" s="258"/>
      <c r="K238" s="258"/>
      <c r="L238" s="270"/>
      <c r="M238" s="270"/>
    </row>
    <row r="239" spans="1:72" ht="52.5" thickTop="1" thickBot="1">
      <c r="A239" s="14"/>
      <c r="B239" s="14"/>
      <c r="C239" s="74" t="s">
        <v>35</v>
      </c>
      <c r="D239" s="75" t="s">
        <v>35</v>
      </c>
      <c r="E239" s="146" t="s">
        <v>140</v>
      </c>
      <c r="F239" s="146"/>
      <c r="G239" s="146"/>
      <c r="H239" s="146"/>
      <c r="I239" s="146"/>
      <c r="J239" s="260" t="s">
        <v>306</v>
      </c>
      <c r="K239" s="261" t="s">
        <v>307</v>
      </c>
      <c r="L239" s="250"/>
    </row>
    <row r="240" spans="1:72" ht="27.75" thickTop="1" thickBot="1">
      <c r="A240" s="14"/>
      <c r="B240" s="14"/>
      <c r="C240" s="61"/>
      <c r="D240" s="142" t="s">
        <v>170</v>
      </c>
      <c r="E240" s="142"/>
      <c r="F240" s="142"/>
      <c r="G240" s="142"/>
      <c r="H240" s="142"/>
      <c r="I240" s="142"/>
      <c r="J240" s="269"/>
      <c r="K240" s="256"/>
      <c r="L240" s="266"/>
    </row>
    <row r="241" spans="1:72" ht="27" thickTop="1">
      <c r="A241" s="14"/>
      <c r="B241" s="14"/>
      <c r="C241" s="59">
        <v>411</v>
      </c>
      <c r="D241" s="141" t="s">
        <v>171</v>
      </c>
      <c r="E241" s="141"/>
      <c r="F241" s="141"/>
      <c r="G241" s="141"/>
      <c r="H241" s="141"/>
      <c r="I241" s="141"/>
      <c r="J241" s="60">
        <f>SUM(J242:J246)</f>
        <v>40600</v>
      </c>
      <c r="K241" s="60">
        <f>SUM(K242:K246)</f>
        <v>35000</v>
      </c>
      <c r="L241" s="267"/>
    </row>
    <row r="242" spans="1:72" s="10" customFormat="1" ht="25.5">
      <c r="A242" s="14"/>
      <c r="B242" s="14"/>
      <c r="C242" s="43"/>
      <c r="D242" s="15">
        <v>4111</v>
      </c>
      <c r="E242" s="120" t="s">
        <v>142</v>
      </c>
      <c r="F242" s="120"/>
      <c r="G242" s="120"/>
      <c r="H242" s="120"/>
      <c r="I242" s="120"/>
      <c r="J242" s="58">
        <v>27000</v>
      </c>
      <c r="K242" s="58">
        <v>25000</v>
      </c>
      <c r="L242" s="268"/>
      <c r="M242" s="84"/>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row>
    <row r="243" spans="1:72" s="10" customFormat="1" ht="25.5">
      <c r="A243" s="14"/>
      <c r="B243" s="14"/>
      <c r="C243" s="43"/>
      <c r="D243" s="15">
        <v>4112</v>
      </c>
      <c r="E243" s="120" t="s">
        <v>75</v>
      </c>
      <c r="F243" s="120"/>
      <c r="G243" s="120"/>
      <c r="H243" s="120"/>
      <c r="I243" s="120"/>
      <c r="J243" s="58">
        <v>3500</v>
      </c>
      <c r="K243" s="58">
        <v>2000</v>
      </c>
      <c r="L243" s="268"/>
      <c r="M243" s="84"/>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row>
    <row r="244" spans="1:72" s="10" customFormat="1" ht="25.5">
      <c r="A244" s="14"/>
      <c r="B244" s="14"/>
      <c r="C244" s="43"/>
      <c r="D244" s="15">
        <v>4113</v>
      </c>
      <c r="E244" s="120" t="s">
        <v>143</v>
      </c>
      <c r="F244" s="120"/>
      <c r="G244" s="120"/>
      <c r="H244" s="120"/>
      <c r="I244" s="120"/>
      <c r="J244" s="58">
        <v>6500</v>
      </c>
      <c r="K244" s="58">
        <v>5000</v>
      </c>
      <c r="L244" s="268"/>
      <c r="M244" s="84"/>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row>
    <row r="245" spans="1:72" s="10" customFormat="1" ht="25.5">
      <c r="A245" s="14"/>
      <c r="B245" s="14"/>
      <c r="C245" s="43"/>
      <c r="D245" s="15">
        <v>4114</v>
      </c>
      <c r="E245" s="120" t="s">
        <v>144</v>
      </c>
      <c r="F245" s="120"/>
      <c r="G245" s="120"/>
      <c r="H245" s="120"/>
      <c r="I245" s="120"/>
      <c r="J245" s="58">
        <v>3000</v>
      </c>
      <c r="K245" s="58">
        <v>2600</v>
      </c>
      <c r="L245" s="268"/>
      <c r="M245" s="84"/>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row>
    <row r="246" spans="1:72" s="10" customFormat="1" ht="25.5">
      <c r="A246" s="14"/>
      <c r="B246" s="14"/>
      <c r="C246" s="43"/>
      <c r="D246" s="15">
        <v>4115</v>
      </c>
      <c r="E246" s="120" t="s">
        <v>145</v>
      </c>
      <c r="F246" s="120"/>
      <c r="G246" s="120"/>
      <c r="H246" s="120"/>
      <c r="I246" s="120"/>
      <c r="J246" s="58">
        <v>600</v>
      </c>
      <c r="K246" s="58">
        <v>400</v>
      </c>
      <c r="L246" s="268"/>
      <c r="M246" s="84"/>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row>
    <row r="247" spans="1:72" ht="26.25">
      <c r="A247" s="14"/>
      <c r="B247" s="14"/>
      <c r="C247" s="43">
        <v>412</v>
      </c>
      <c r="D247" s="131" t="s">
        <v>172</v>
      </c>
      <c r="E247" s="131"/>
      <c r="F247" s="131"/>
      <c r="G247" s="131"/>
      <c r="H247" s="131"/>
      <c r="I247" s="131"/>
      <c r="J247" s="53">
        <f>SUM(J248:J249)</f>
        <v>300</v>
      </c>
      <c r="K247" s="53">
        <f>SUM(K248:K249)</f>
        <v>300</v>
      </c>
      <c r="L247" s="271"/>
    </row>
    <row r="248" spans="1:72" s="10" customFormat="1" ht="25.5">
      <c r="A248" s="14"/>
      <c r="B248" s="14"/>
      <c r="C248" s="43"/>
      <c r="D248" s="15">
        <v>4123</v>
      </c>
      <c r="E248" s="120" t="s">
        <v>147</v>
      </c>
      <c r="F248" s="120"/>
      <c r="G248" s="120"/>
      <c r="H248" s="120"/>
      <c r="I248" s="120"/>
      <c r="J248" s="58">
        <v>0</v>
      </c>
      <c r="K248" s="58">
        <v>0</v>
      </c>
      <c r="L248" s="110"/>
      <c r="M248" s="84"/>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row>
    <row r="249" spans="1:72" s="10" customFormat="1" ht="25.5">
      <c r="A249" s="14"/>
      <c r="B249" s="14"/>
      <c r="C249" s="43"/>
      <c r="D249" s="15">
        <v>4127</v>
      </c>
      <c r="E249" s="120" t="s">
        <v>173</v>
      </c>
      <c r="F249" s="120"/>
      <c r="G249" s="120"/>
      <c r="H249" s="120"/>
      <c r="I249" s="120"/>
      <c r="J249" s="58">
        <v>300</v>
      </c>
      <c r="K249" s="58">
        <v>300</v>
      </c>
      <c r="L249" s="110"/>
      <c r="M249" s="84"/>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row>
    <row r="250" spans="1:72" ht="26.25">
      <c r="A250" s="14"/>
      <c r="B250" s="14"/>
      <c r="C250" s="43">
        <v>413</v>
      </c>
      <c r="D250" s="131" t="s">
        <v>82</v>
      </c>
      <c r="E250" s="131"/>
      <c r="F250" s="131"/>
      <c r="G250" s="131"/>
      <c r="H250" s="131"/>
      <c r="I250" s="131"/>
      <c r="J250" s="53">
        <f>SUM(J251)</f>
        <v>0</v>
      </c>
      <c r="K250" s="53">
        <f>SUM(K251)</f>
        <v>0</v>
      </c>
      <c r="L250" s="267"/>
    </row>
    <row r="251" spans="1:72" s="10" customFormat="1" ht="25.5">
      <c r="A251" s="14"/>
      <c r="B251" s="14"/>
      <c r="C251" s="43"/>
      <c r="D251" s="15">
        <v>4135</v>
      </c>
      <c r="E251" s="120" t="s">
        <v>149</v>
      </c>
      <c r="F251" s="120"/>
      <c r="G251" s="120"/>
      <c r="H251" s="120"/>
      <c r="I251" s="120"/>
      <c r="J251" s="58">
        <v>0</v>
      </c>
      <c r="K251" s="58">
        <v>0</v>
      </c>
      <c r="L251" s="268"/>
      <c r="M251" s="84"/>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row>
    <row r="252" spans="1:72" ht="26.25">
      <c r="A252" s="14"/>
      <c r="B252" s="14"/>
      <c r="C252" s="43">
        <v>414</v>
      </c>
      <c r="D252" s="131" t="s">
        <v>150</v>
      </c>
      <c r="E252" s="131"/>
      <c r="F252" s="131"/>
      <c r="G252" s="131"/>
      <c r="H252" s="131"/>
      <c r="I252" s="131"/>
      <c r="J252" s="53">
        <f>SUM(J253:J255)</f>
        <v>1050</v>
      </c>
      <c r="K252" s="53">
        <f>SUM(K253:K255)</f>
        <v>600</v>
      </c>
      <c r="L252" s="271"/>
    </row>
    <row r="253" spans="1:72" s="10" customFormat="1" ht="25.5">
      <c r="A253" s="14"/>
      <c r="B253" s="14"/>
      <c r="C253" s="43"/>
      <c r="D253" s="15">
        <v>4141</v>
      </c>
      <c r="E253" s="120" t="s">
        <v>164</v>
      </c>
      <c r="F253" s="120"/>
      <c r="G253" s="120"/>
      <c r="H253" s="120"/>
      <c r="I253" s="120"/>
      <c r="J253" s="58">
        <v>400</v>
      </c>
      <c r="K253" s="58">
        <v>300</v>
      </c>
      <c r="L253" s="110"/>
      <c r="M253" s="84"/>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row>
    <row r="254" spans="1:72" s="10" customFormat="1" ht="25.5">
      <c r="A254" s="14"/>
      <c r="B254" s="14"/>
      <c r="C254" s="43"/>
      <c r="D254" s="15">
        <v>4142</v>
      </c>
      <c r="E254" s="120" t="s">
        <v>165</v>
      </c>
      <c r="F254" s="120"/>
      <c r="G254" s="120"/>
      <c r="H254" s="120"/>
      <c r="I254" s="120"/>
      <c r="J254" s="58">
        <v>450</v>
      </c>
      <c r="K254" s="58">
        <v>200</v>
      </c>
      <c r="L254" s="110"/>
      <c r="M254" s="84"/>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row>
    <row r="255" spans="1:72" s="10" customFormat="1" ht="25.5">
      <c r="A255" s="14"/>
      <c r="B255" s="14"/>
      <c r="C255" s="43"/>
      <c r="D255" s="15">
        <v>4148</v>
      </c>
      <c r="E255" s="120" t="s">
        <v>151</v>
      </c>
      <c r="F255" s="120"/>
      <c r="G255" s="120"/>
      <c r="H255" s="120"/>
      <c r="I255" s="120"/>
      <c r="J255" s="58">
        <v>200</v>
      </c>
      <c r="K255" s="58">
        <v>100</v>
      </c>
      <c r="L255" s="110"/>
      <c r="M255" s="84"/>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row>
    <row r="256" spans="1:72" ht="27" thickBot="1">
      <c r="A256" s="14"/>
      <c r="B256" s="14"/>
      <c r="C256" s="46">
        <v>4</v>
      </c>
      <c r="D256" s="195" t="s">
        <v>139</v>
      </c>
      <c r="E256" s="195"/>
      <c r="F256" s="195"/>
      <c r="G256" s="195"/>
      <c r="H256" s="195"/>
      <c r="I256" s="195"/>
      <c r="J256" s="274">
        <f>SUM(J241,J247,J250,J252)</f>
        <v>41950</v>
      </c>
      <c r="K256" s="274">
        <f>SUM(K241,K247,K250,K252)</f>
        <v>35900</v>
      </c>
      <c r="L256" s="272"/>
      <c r="M256" s="36"/>
    </row>
    <row r="257" spans="1:72" ht="15.75" thickTop="1">
      <c r="A257" s="14"/>
      <c r="B257" s="14"/>
      <c r="C257" s="8"/>
      <c r="D257" s="8"/>
      <c r="E257" s="8"/>
      <c r="F257" s="8"/>
      <c r="G257" s="8"/>
      <c r="H257" s="8"/>
      <c r="I257" s="8"/>
      <c r="J257" s="8"/>
      <c r="K257" s="8"/>
    </row>
    <row r="258" spans="1:72" ht="15.75" thickBot="1">
      <c r="A258" s="14"/>
      <c r="B258" s="14"/>
      <c r="C258" s="7"/>
      <c r="D258" s="8"/>
      <c r="E258" s="8"/>
      <c r="F258" s="8"/>
      <c r="G258" s="8"/>
      <c r="H258" s="8"/>
      <c r="I258" s="8"/>
      <c r="J258" s="8"/>
      <c r="K258" s="8"/>
    </row>
    <row r="259" spans="1:72" s="3" customFormat="1" ht="52.5" thickTop="1" thickBot="1">
      <c r="A259" s="14"/>
      <c r="B259" s="14"/>
      <c r="C259" s="74" t="s">
        <v>35</v>
      </c>
      <c r="D259" s="75" t="s">
        <v>35</v>
      </c>
      <c r="E259" s="146" t="s">
        <v>36</v>
      </c>
      <c r="F259" s="146"/>
      <c r="G259" s="146"/>
      <c r="H259" s="146"/>
      <c r="I259" s="146"/>
      <c r="J259" s="262" t="s">
        <v>306</v>
      </c>
      <c r="K259" s="263" t="s">
        <v>309</v>
      </c>
      <c r="L259" s="250"/>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row>
    <row r="260" spans="1:72" s="3" customFormat="1" ht="27.75" thickTop="1" thickBot="1">
      <c r="A260" s="14"/>
      <c r="B260" s="14"/>
      <c r="C260" s="62"/>
      <c r="D260" s="181" t="s">
        <v>177</v>
      </c>
      <c r="E260" s="181"/>
      <c r="F260" s="181"/>
      <c r="G260" s="181"/>
      <c r="H260" s="181"/>
      <c r="I260" s="181"/>
      <c r="J260" s="275"/>
      <c r="K260" s="256"/>
      <c r="L260" s="26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row>
    <row r="261" spans="1:72" s="3" customFormat="1" ht="27" thickTop="1">
      <c r="A261" s="14"/>
      <c r="B261" s="14"/>
      <c r="C261" s="59">
        <v>411</v>
      </c>
      <c r="D261" s="141" t="s">
        <v>171</v>
      </c>
      <c r="E261" s="141"/>
      <c r="F261" s="141"/>
      <c r="G261" s="141"/>
      <c r="H261" s="141"/>
      <c r="I261" s="141"/>
      <c r="J261" s="60">
        <f>SUM(J262:J266)</f>
        <v>145180</v>
      </c>
      <c r="K261" s="60">
        <f>SUM(K262:K266)</f>
        <v>155100</v>
      </c>
      <c r="L261" s="271"/>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row>
    <row r="262" spans="1:72" s="10" customFormat="1" ht="25.5">
      <c r="A262" s="14"/>
      <c r="B262" s="14"/>
      <c r="C262" s="43"/>
      <c r="D262" s="15">
        <v>4111</v>
      </c>
      <c r="E262" s="120" t="s">
        <v>142</v>
      </c>
      <c r="F262" s="120"/>
      <c r="G262" s="120"/>
      <c r="H262" s="120"/>
      <c r="I262" s="120"/>
      <c r="J262" s="58">
        <v>103000</v>
      </c>
      <c r="K262" s="58">
        <v>118500</v>
      </c>
      <c r="L262" s="110"/>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row>
    <row r="263" spans="1:72" s="10" customFormat="1" ht="25.5">
      <c r="A263" s="14"/>
      <c r="B263" s="14"/>
      <c r="C263" s="43"/>
      <c r="D263" s="15">
        <v>4112</v>
      </c>
      <c r="E263" s="120" t="s">
        <v>174</v>
      </c>
      <c r="F263" s="120"/>
      <c r="G263" s="120"/>
      <c r="H263" s="120"/>
      <c r="I263" s="120"/>
      <c r="J263" s="58">
        <v>6000</v>
      </c>
      <c r="K263" s="58">
        <v>3600</v>
      </c>
      <c r="L263" s="110"/>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row>
    <row r="264" spans="1:72" s="10" customFormat="1" ht="25.5">
      <c r="A264" s="14"/>
      <c r="B264" s="14"/>
      <c r="C264" s="43"/>
      <c r="D264" s="15">
        <v>4113</v>
      </c>
      <c r="E264" s="120" t="s">
        <v>175</v>
      </c>
      <c r="F264" s="120"/>
      <c r="G264" s="120"/>
      <c r="H264" s="120"/>
      <c r="I264" s="120"/>
      <c r="J264" s="58">
        <v>23200</v>
      </c>
      <c r="K264" s="58">
        <v>21700</v>
      </c>
      <c r="L264" s="110"/>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row>
    <row r="265" spans="1:72" s="10" customFormat="1" ht="25.5">
      <c r="A265" s="14"/>
      <c r="B265" s="14"/>
      <c r="C265" s="43"/>
      <c r="D265" s="15">
        <v>4114</v>
      </c>
      <c r="E265" s="120" t="s">
        <v>176</v>
      </c>
      <c r="F265" s="120"/>
      <c r="G265" s="120"/>
      <c r="H265" s="120"/>
      <c r="I265" s="120"/>
      <c r="J265" s="58">
        <v>11130</v>
      </c>
      <c r="K265" s="58">
        <v>10800</v>
      </c>
      <c r="L265" s="110"/>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row>
    <row r="266" spans="1:72" s="10" customFormat="1" ht="25.5">
      <c r="A266" s="14"/>
      <c r="B266" s="14"/>
      <c r="C266" s="43"/>
      <c r="D266" s="15">
        <v>4115</v>
      </c>
      <c r="E266" s="120" t="s">
        <v>145</v>
      </c>
      <c r="F266" s="120"/>
      <c r="G266" s="120"/>
      <c r="H266" s="120"/>
      <c r="I266" s="120"/>
      <c r="J266" s="58">
        <v>1850</v>
      </c>
      <c r="K266" s="58">
        <v>500</v>
      </c>
      <c r="L266" s="110"/>
      <c r="M266" s="84"/>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row>
    <row r="267" spans="1:72" ht="26.25">
      <c r="A267" s="14"/>
      <c r="B267" s="14"/>
      <c r="C267" s="43">
        <v>412</v>
      </c>
      <c r="D267" s="131" t="s">
        <v>178</v>
      </c>
      <c r="E267" s="131"/>
      <c r="F267" s="131"/>
      <c r="G267" s="131"/>
      <c r="H267" s="131"/>
      <c r="I267" s="131"/>
      <c r="J267" s="53">
        <f>SUM(J268:J269)</f>
        <v>30800</v>
      </c>
      <c r="K267" s="53">
        <f>SUM(K268:K269)</f>
        <v>38500</v>
      </c>
      <c r="L267" s="271"/>
      <c r="M267" s="309"/>
    </row>
    <row r="268" spans="1:72" s="10" customFormat="1" ht="25.5">
      <c r="A268" s="14"/>
      <c r="B268" s="14"/>
      <c r="C268" s="43"/>
      <c r="D268" s="15">
        <v>4121</v>
      </c>
      <c r="E268" s="120" t="s">
        <v>79</v>
      </c>
      <c r="F268" s="120"/>
      <c r="G268" s="120"/>
      <c r="H268" s="120"/>
      <c r="I268" s="120"/>
      <c r="J268" s="58">
        <v>30000</v>
      </c>
      <c r="K268" s="58">
        <v>30000</v>
      </c>
      <c r="L268" s="110"/>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row>
    <row r="269" spans="1:72" s="10" customFormat="1" ht="25.5">
      <c r="A269" s="14"/>
      <c r="B269" s="14"/>
      <c r="C269" s="43"/>
      <c r="D269" s="15">
        <v>4127</v>
      </c>
      <c r="E269" s="120" t="s">
        <v>173</v>
      </c>
      <c r="F269" s="120"/>
      <c r="G269" s="120"/>
      <c r="H269" s="120"/>
      <c r="I269" s="120"/>
      <c r="J269" s="58">
        <v>800</v>
      </c>
      <c r="K269" s="58">
        <v>8500</v>
      </c>
      <c r="L269" s="110"/>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row>
    <row r="270" spans="1:72" ht="26.25">
      <c r="A270" s="14"/>
      <c r="B270" s="14"/>
      <c r="C270" s="43">
        <v>413</v>
      </c>
      <c r="D270" s="204" t="s">
        <v>299</v>
      </c>
      <c r="E270" s="131"/>
      <c r="F270" s="131"/>
      <c r="G270" s="131"/>
      <c r="H270" s="131"/>
      <c r="I270" s="131"/>
      <c r="J270" s="53">
        <f>SUM(J271:J273)</f>
        <v>122800</v>
      </c>
      <c r="K270" s="53">
        <f>SUM(K271:K273)</f>
        <v>224500</v>
      </c>
      <c r="L270" s="271"/>
      <c r="M270" s="36"/>
    </row>
    <row r="271" spans="1:72" s="10" customFormat="1" ht="25.5" customHeight="1">
      <c r="A271" s="14"/>
      <c r="B271" s="14"/>
      <c r="C271" s="43"/>
      <c r="D271" s="15">
        <v>4131</v>
      </c>
      <c r="E271" s="120" t="s">
        <v>179</v>
      </c>
      <c r="F271" s="120"/>
      <c r="G271" s="120"/>
      <c r="H271" s="120"/>
      <c r="I271" s="120"/>
      <c r="J271" s="58">
        <v>22300</v>
      </c>
      <c r="K271" s="58">
        <v>22500</v>
      </c>
      <c r="L271" s="110"/>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row>
    <row r="272" spans="1:72" s="10" customFormat="1" ht="25.5">
      <c r="A272" s="14"/>
      <c r="B272" s="14"/>
      <c r="C272" s="43"/>
      <c r="D272" s="15">
        <v>4134</v>
      </c>
      <c r="E272" s="120" t="s">
        <v>85</v>
      </c>
      <c r="F272" s="120"/>
      <c r="G272" s="120"/>
      <c r="H272" s="120"/>
      <c r="I272" s="120"/>
      <c r="J272" s="58">
        <v>100500</v>
      </c>
      <c r="K272" s="58">
        <v>202000</v>
      </c>
      <c r="L272" s="110"/>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row>
    <row r="273" spans="1:72" s="10" customFormat="1" ht="25.5">
      <c r="A273" s="14"/>
      <c r="B273" s="14"/>
      <c r="C273" s="43"/>
      <c r="D273" s="15">
        <v>4135</v>
      </c>
      <c r="E273" s="120" t="s">
        <v>180</v>
      </c>
      <c r="F273" s="120"/>
      <c r="G273" s="120"/>
      <c r="H273" s="120"/>
      <c r="I273" s="120"/>
      <c r="J273" s="55">
        <v>0</v>
      </c>
      <c r="K273" s="55">
        <v>0</v>
      </c>
      <c r="L273" s="109"/>
      <c r="M273" s="84"/>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row>
    <row r="274" spans="1:72" ht="26.25">
      <c r="A274" s="14"/>
      <c r="B274" s="14"/>
      <c r="C274" s="43">
        <v>414</v>
      </c>
      <c r="D274" s="131" t="s">
        <v>150</v>
      </c>
      <c r="E274" s="131"/>
      <c r="F274" s="131"/>
      <c r="G274" s="131"/>
      <c r="H274" s="131"/>
      <c r="I274" s="131"/>
      <c r="J274" s="53">
        <f>SUM(J275:J283)</f>
        <v>97250</v>
      </c>
      <c r="K274" s="53">
        <f>SUM(K275:K283)</f>
        <v>91500</v>
      </c>
      <c r="L274" s="271"/>
    </row>
    <row r="275" spans="1:72" s="10" customFormat="1" ht="25.5">
      <c r="A275" s="14"/>
      <c r="B275" s="14"/>
      <c r="C275" s="43"/>
      <c r="D275" s="15">
        <v>4141</v>
      </c>
      <c r="E275" s="120" t="s">
        <v>164</v>
      </c>
      <c r="F275" s="120"/>
      <c r="G275" s="120"/>
      <c r="H275" s="120"/>
      <c r="I275" s="120"/>
      <c r="J275" s="58">
        <v>500</v>
      </c>
      <c r="K275" s="58">
        <v>500</v>
      </c>
      <c r="L275" s="110"/>
      <c r="M275" s="84"/>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row>
    <row r="276" spans="1:72" s="10" customFormat="1" ht="25.5">
      <c r="A276" s="14"/>
      <c r="B276" s="14"/>
      <c r="C276" s="43"/>
      <c r="D276" s="15">
        <v>4142</v>
      </c>
      <c r="E276" s="120" t="s">
        <v>165</v>
      </c>
      <c r="F276" s="120"/>
      <c r="G276" s="120"/>
      <c r="H276" s="120"/>
      <c r="I276" s="120"/>
      <c r="J276" s="58">
        <v>450</v>
      </c>
      <c r="K276" s="58">
        <v>300</v>
      </c>
      <c r="L276" s="110"/>
      <c r="M276" s="84"/>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row>
    <row r="277" spans="1:72" s="10" customFormat="1" ht="25.5">
      <c r="A277" s="14"/>
      <c r="B277" s="14"/>
      <c r="C277" s="43"/>
      <c r="D277" s="15">
        <v>4143</v>
      </c>
      <c r="E277" s="120" t="s">
        <v>181</v>
      </c>
      <c r="F277" s="120"/>
      <c r="G277" s="120"/>
      <c r="H277" s="120"/>
      <c r="I277" s="120"/>
      <c r="J277" s="58">
        <v>32000</v>
      </c>
      <c r="K277" s="58">
        <v>40000</v>
      </c>
      <c r="L277" s="110"/>
      <c r="M277" s="331"/>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row>
    <row r="278" spans="1:72" s="10" customFormat="1" ht="25.5">
      <c r="A278" s="14"/>
      <c r="B278" s="14"/>
      <c r="C278" s="43"/>
      <c r="D278" s="15">
        <v>4144</v>
      </c>
      <c r="E278" s="120" t="s">
        <v>182</v>
      </c>
      <c r="F278" s="120"/>
      <c r="G278" s="120"/>
      <c r="H278" s="120"/>
      <c r="I278" s="120"/>
      <c r="J278" s="58">
        <v>5000</v>
      </c>
      <c r="K278" s="58">
        <v>5000</v>
      </c>
      <c r="L278" s="110"/>
      <c r="M278" s="84"/>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row>
    <row r="279" spans="1:72" s="10" customFormat="1" ht="25.5">
      <c r="A279" s="14"/>
      <c r="B279" s="14"/>
      <c r="C279" s="43"/>
      <c r="D279" s="15">
        <v>4146</v>
      </c>
      <c r="E279" s="120" t="s">
        <v>183</v>
      </c>
      <c r="F279" s="120"/>
      <c r="G279" s="120"/>
      <c r="H279" s="120"/>
      <c r="I279" s="120"/>
      <c r="J279" s="58">
        <v>0</v>
      </c>
      <c r="K279" s="58">
        <v>0</v>
      </c>
      <c r="L279" s="110"/>
      <c r="M279" s="84"/>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row>
    <row r="280" spans="1:72" s="10" customFormat="1" ht="25.5">
      <c r="A280" s="14"/>
      <c r="B280" s="14"/>
      <c r="C280" s="43"/>
      <c r="D280" s="15">
        <v>4147</v>
      </c>
      <c r="E280" s="120" t="s">
        <v>184</v>
      </c>
      <c r="F280" s="120"/>
      <c r="G280" s="120"/>
      <c r="H280" s="120"/>
      <c r="I280" s="120"/>
      <c r="J280" s="58">
        <v>9000</v>
      </c>
      <c r="K280" s="58">
        <v>1400</v>
      </c>
      <c r="L280" s="110"/>
      <c r="M280" s="84"/>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row>
    <row r="281" spans="1:72" s="10" customFormat="1" ht="25.5">
      <c r="A281" s="14"/>
      <c r="B281" s="14"/>
      <c r="C281" s="43"/>
      <c r="D281" s="15">
        <v>4148</v>
      </c>
      <c r="E281" s="120" t="s">
        <v>185</v>
      </c>
      <c r="F281" s="120"/>
      <c r="G281" s="120"/>
      <c r="H281" s="120"/>
      <c r="I281" s="120"/>
      <c r="J281" s="58">
        <v>300</v>
      </c>
      <c r="K281" s="58">
        <v>300</v>
      </c>
      <c r="L281" s="110"/>
      <c r="M281" s="84"/>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row>
    <row r="282" spans="1:72" s="10" customFormat="1" ht="25.5">
      <c r="A282" s="14"/>
      <c r="B282" s="14"/>
      <c r="C282" s="43"/>
      <c r="D282" s="15">
        <v>4149</v>
      </c>
      <c r="E282" s="120" t="s">
        <v>152</v>
      </c>
      <c r="F282" s="120"/>
      <c r="G282" s="120"/>
      <c r="H282" s="120"/>
      <c r="I282" s="120"/>
      <c r="J282" s="58">
        <v>10000</v>
      </c>
      <c r="K282" s="58">
        <v>4000</v>
      </c>
      <c r="L282" s="110"/>
      <c r="M282" s="84"/>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row>
    <row r="283" spans="1:72" s="10" customFormat="1" ht="25.5">
      <c r="A283" s="14"/>
      <c r="B283" s="14"/>
      <c r="C283" s="43"/>
      <c r="D283" s="15">
        <v>41491</v>
      </c>
      <c r="E283" s="120" t="s">
        <v>186</v>
      </c>
      <c r="F283" s="120"/>
      <c r="G283" s="120"/>
      <c r="H283" s="120"/>
      <c r="I283" s="120"/>
      <c r="J283" s="58">
        <v>40000</v>
      </c>
      <c r="K283" s="58">
        <v>40000</v>
      </c>
      <c r="L283" s="110"/>
      <c r="M283" s="84"/>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row>
    <row r="284" spans="1:72" ht="26.25">
      <c r="A284" s="14"/>
      <c r="B284" s="14"/>
      <c r="C284" s="43">
        <v>417</v>
      </c>
      <c r="D284" s="131" t="s">
        <v>101</v>
      </c>
      <c r="E284" s="131"/>
      <c r="F284" s="131"/>
      <c r="G284" s="131"/>
      <c r="H284" s="131"/>
      <c r="I284" s="131"/>
      <c r="J284" s="53">
        <f>SUM(J285)</f>
        <v>56000</v>
      </c>
      <c r="K284" s="53">
        <f>SUM(K285)</f>
        <v>47000</v>
      </c>
      <c r="L284" s="271"/>
      <c r="M284" s="101"/>
      <c r="BR284"/>
      <c r="BS284"/>
      <c r="BT284"/>
    </row>
    <row r="285" spans="1:72" s="10" customFormat="1" ht="26.25" customHeight="1">
      <c r="A285" s="14"/>
      <c r="B285" s="27"/>
      <c r="C285" s="43"/>
      <c r="D285" s="15">
        <v>4171</v>
      </c>
      <c r="E285" s="120" t="s">
        <v>102</v>
      </c>
      <c r="F285" s="120"/>
      <c r="G285" s="120"/>
      <c r="H285" s="120"/>
      <c r="I285" s="120"/>
      <c r="J285" s="58">
        <v>56000</v>
      </c>
      <c r="K285" s="58">
        <v>47000</v>
      </c>
      <c r="L285" s="110"/>
      <c r="M285" s="84"/>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row>
    <row r="286" spans="1:72" ht="26.25">
      <c r="A286" s="14"/>
      <c r="B286" s="14"/>
      <c r="C286" s="43">
        <v>419</v>
      </c>
      <c r="D286" s="131" t="s">
        <v>105</v>
      </c>
      <c r="E286" s="131"/>
      <c r="F286" s="131"/>
      <c r="G286" s="131"/>
      <c r="H286" s="131"/>
      <c r="I286" s="131"/>
      <c r="J286" s="53">
        <f>SUM(J287:J293)</f>
        <v>66000</v>
      </c>
      <c r="K286" s="53">
        <f>SUM(K287:K293)</f>
        <v>59500</v>
      </c>
      <c r="L286" s="271"/>
    </row>
    <row r="287" spans="1:72" s="10" customFormat="1" ht="25.5">
      <c r="A287" s="14"/>
      <c r="B287" s="14"/>
      <c r="C287" s="43"/>
      <c r="D287" s="15">
        <v>4191</v>
      </c>
      <c r="E287" s="120" t="s">
        <v>187</v>
      </c>
      <c r="F287" s="120"/>
      <c r="G287" s="120"/>
      <c r="H287" s="120"/>
      <c r="I287" s="120"/>
      <c r="J287" s="58">
        <v>12000</v>
      </c>
      <c r="K287" s="58">
        <v>10000</v>
      </c>
      <c r="L287" s="110"/>
      <c r="M287" s="84"/>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row>
    <row r="288" spans="1:72" s="10" customFormat="1" ht="25.5">
      <c r="A288" s="14"/>
      <c r="B288" s="14"/>
      <c r="C288" s="43"/>
      <c r="D288" s="15">
        <v>4192</v>
      </c>
      <c r="E288" s="120" t="s">
        <v>188</v>
      </c>
      <c r="F288" s="120"/>
      <c r="G288" s="120"/>
      <c r="H288" s="120"/>
      <c r="I288" s="120"/>
      <c r="J288" s="55">
        <v>12000</v>
      </c>
      <c r="K288" s="55">
        <v>12000</v>
      </c>
      <c r="L288" s="109"/>
      <c r="M288" s="84"/>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row>
    <row r="289" spans="1:72" s="10" customFormat="1" ht="25.5">
      <c r="A289" s="14"/>
      <c r="B289" s="14"/>
      <c r="C289" s="43"/>
      <c r="D289" s="15">
        <v>4194</v>
      </c>
      <c r="E289" s="120" t="s">
        <v>109</v>
      </c>
      <c r="F289" s="120"/>
      <c r="G289" s="120"/>
      <c r="H289" s="120"/>
      <c r="I289" s="120"/>
      <c r="J289" s="58">
        <v>6000</v>
      </c>
      <c r="K289" s="58">
        <v>6000</v>
      </c>
      <c r="L289" s="110"/>
      <c r="M289" s="84"/>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row>
    <row r="290" spans="1:72" s="10" customFormat="1" ht="25.5">
      <c r="A290" s="14"/>
      <c r="B290" s="14"/>
      <c r="C290" s="43"/>
      <c r="D290" s="15">
        <v>4195</v>
      </c>
      <c r="E290" s="157" t="s">
        <v>189</v>
      </c>
      <c r="F290" s="157"/>
      <c r="G290" s="157"/>
      <c r="H290" s="157"/>
      <c r="I290" s="157"/>
      <c r="J290" s="58">
        <v>3000</v>
      </c>
      <c r="K290" s="58">
        <v>4000</v>
      </c>
      <c r="L290" s="110"/>
      <c r="M290" s="84"/>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row>
    <row r="291" spans="1:72" s="10" customFormat="1" ht="25.5">
      <c r="A291" s="14"/>
      <c r="B291" s="14"/>
      <c r="C291" s="43"/>
      <c r="D291" s="15">
        <v>4196</v>
      </c>
      <c r="E291" s="120" t="s">
        <v>190</v>
      </c>
      <c r="F291" s="120"/>
      <c r="G291" s="120"/>
      <c r="H291" s="120"/>
      <c r="I291" s="120"/>
      <c r="J291" s="58">
        <v>6500</v>
      </c>
      <c r="K291" s="58">
        <v>6500</v>
      </c>
      <c r="L291" s="110"/>
      <c r="M291" s="84"/>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row>
    <row r="292" spans="1:72" s="10" customFormat="1" ht="25.5">
      <c r="A292" s="14"/>
      <c r="B292" s="14"/>
      <c r="C292" s="43"/>
      <c r="D292" s="15">
        <v>4193</v>
      </c>
      <c r="E292" s="120" t="s">
        <v>108</v>
      </c>
      <c r="F292" s="120"/>
      <c r="G292" s="120"/>
      <c r="H292" s="120"/>
      <c r="I292" s="120"/>
      <c r="J292" s="58">
        <v>22000</v>
      </c>
      <c r="K292" s="58">
        <v>16500</v>
      </c>
      <c r="L292" s="110"/>
      <c r="M292" s="84"/>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row>
    <row r="293" spans="1:72" s="10" customFormat="1" ht="25.5">
      <c r="A293" s="14"/>
      <c r="B293" s="14"/>
      <c r="C293" s="43"/>
      <c r="D293" s="15">
        <v>4199</v>
      </c>
      <c r="E293" s="120" t="s">
        <v>191</v>
      </c>
      <c r="F293" s="120"/>
      <c r="G293" s="120"/>
      <c r="H293" s="120"/>
      <c r="I293" s="120"/>
      <c r="J293" s="58">
        <v>4500</v>
      </c>
      <c r="K293" s="58">
        <v>4500</v>
      </c>
      <c r="L293" s="110"/>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row>
    <row r="294" spans="1:72" ht="26.25">
      <c r="A294" s="14"/>
      <c r="B294" s="14"/>
      <c r="C294" s="43">
        <v>431</v>
      </c>
      <c r="D294" s="158" t="s">
        <v>192</v>
      </c>
      <c r="E294" s="158"/>
      <c r="F294" s="158"/>
      <c r="G294" s="158"/>
      <c r="H294" s="158"/>
      <c r="I294" s="158"/>
      <c r="J294" s="45">
        <f>SUM(J295:J298)</f>
        <v>224400</v>
      </c>
      <c r="K294" s="45">
        <f>SUM(K295:K298)</f>
        <v>204600</v>
      </c>
      <c r="L294" s="318"/>
      <c r="M294" s="36"/>
    </row>
    <row r="295" spans="1:72" s="10" customFormat="1" ht="25.5">
      <c r="A295" s="14"/>
      <c r="B295" s="14"/>
      <c r="C295" s="43"/>
      <c r="D295" s="15">
        <v>4315</v>
      </c>
      <c r="E295" s="120" t="s">
        <v>193</v>
      </c>
      <c r="F295" s="120"/>
      <c r="G295" s="120"/>
      <c r="H295" s="120"/>
      <c r="I295" s="120"/>
      <c r="J295" s="58">
        <v>70600</v>
      </c>
      <c r="K295" s="55">
        <v>77100</v>
      </c>
      <c r="L295" s="110"/>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row>
    <row r="296" spans="1:72" s="10" customFormat="1" ht="25.5">
      <c r="A296" s="14"/>
      <c r="B296" s="14"/>
      <c r="C296" s="43"/>
      <c r="D296" s="112">
        <v>4316</v>
      </c>
      <c r="E296" s="120" t="s">
        <v>219</v>
      </c>
      <c r="F296" s="120"/>
      <c r="G296" s="120"/>
      <c r="H296" s="120"/>
      <c r="I296" s="120"/>
      <c r="J296" s="234">
        <v>0</v>
      </c>
      <c r="K296" s="234">
        <v>4500</v>
      </c>
      <c r="L296" s="110"/>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row>
    <row r="297" spans="1:72" s="10" customFormat="1" ht="42.75" customHeight="1">
      <c r="A297" s="14"/>
      <c r="B297" s="14"/>
      <c r="C297" s="43"/>
      <c r="D297" s="15">
        <v>4319</v>
      </c>
      <c r="E297" s="120" t="s">
        <v>194</v>
      </c>
      <c r="F297" s="120"/>
      <c r="G297" s="120"/>
      <c r="H297" s="120"/>
      <c r="I297" s="120"/>
      <c r="J297" s="58">
        <v>149000</v>
      </c>
      <c r="K297" s="58">
        <v>119000</v>
      </c>
      <c r="L297" s="110"/>
      <c r="M297" s="320"/>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row>
    <row r="298" spans="1:72" s="10" customFormat="1" ht="25.5">
      <c r="A298" s="14"/>
      <c r="B298" s="14"/>
      <c r="C298" s="43"/>
      <c r="D298" s="15">
        <v>43181</v>
      </c>
      <c r="E298" s="120" t="s">
        <v>169</v>
      </c>
      <c r="F298" s="120"/>
      <c r="G298" s="120"/>
      <c r="H298" s="120"/>
      <c r="I298" s="120"/>
      <c r="J298" s="58">
        <v>4800</v>
      </c>
      <c r="K298" s="58">
        <v>4000</v>
      </c>
      <c r="L298" s="110"/>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row>
    <row r="299" spans="1:72" ht="26.25">
      <c r="A299" s="14"/>
      <c r="B299" s="14"/>
      <c r="C299" s="43">
        <v>432</v>
      </c>
      <c r="D299" s="131" t="s">
        <v>124</v>
      </c>
      <c r="E299" s="131"/>
      <c r="F299" s="131"/>
      <c r="G299" s="131"/>
      <c r="H299" s="131"/>
      <c r="I299" s="131"/>
      <c r="J299" s="53">
        <f>SUM(J300,J301)</f>
        <v>435000</v>
      </c>
      <c r="K299" s="53">
        <f>SUM(K300,K301)</f>
        <v>395000</v>
      </c>
      <c r="L299" s="271"/>
      <c r="M299" s="36"/>
    </row>
    <row r="300" spans="1:72" s="10" customFormat="1" ht="25.5">
      <c r="A300" s="14"/>
      <c r="B300" s="14"/>
      <c r="C300" s="66"/>
      <c r="D300" s="63">
        <v>4325</v>
      </c>
      <c r="E300" s="184" t="s">
        <v>195</v>
      </c>
      <c r="F300" s="184"/>
      <c r="G300" s="184"/>
      <c r="H300" s="184"/>
      <c r="I300" s="184"/>
      <c r="J300" s="58">
        <v>0</v>
      </c>
      <c r="K300" s="58">
        <v>0</v>
      </c>
      <c r="L300" s="110"/>
      <c r="M300" s="332"/>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row>
    <row r="301" spans="1:72" s="10" customFormat="1" ht="25.5">
      <c r="A301" s="14"/>
      <c r="B301" s="14"/>
      <c r="C301" s="43"/>
      <c r="D301" s="15">
        <v>4326</v>
      </c>
      <c r="E301" s="120" t="s">
        <v>196</v>
      </c>
      <c r="F301" s="120"/>
      <c r="G301" s="120"/>
      <c r="H301" s="120"/>
      <c r="I301" s="120"/>
      <c r="J301" s="58">
        <v>435000</v>
      </c>
      <c r="K301" s="58">
        <v>395000</v>
      </c>
      <c r="L301" s="110"/>
      <c r="M301" s="92"/>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row>
    <row r="302" spans="1:72" ht="26.25">
      <c r="A302" s="14"/>
      <c r="B302" s="14"/>
      <c r="C302" s="43">
        <v>441</v>
      </c>
      <c r="D302" s="131" t="s">
        <v>127</v>
      </c>
      <c r="E302" s="131"/>
      <c r="F302" s="131"/>
      <c r="G302" s="131"/>
      <c r="H302" s="131"/>
      <c r="I302" s="131"/>
      <c r="J302" s="53">
        <f>SUM(J303:J309)</f>
        <v>3730045.09</v>
      </c>
      <c r="K302" s="53">
        <f>SUM(K303:K309)</f>
        <v>4078238.43</v>
      </c>
      <c r="L302" s="271"/>
      <c r="M302" s="36"/>
    </row>
    <row r="303" spans="1:72" ht="25.5">
      <c r="A303" s="14"/>
      <c r="B303" s="14"/>
      <c r="C303" s="43"/>
      <c r="D303" s="15">
        <v>4412</v>
      </c>
      <c r="E303" s="120" t="s">
        <v>197</v>
      </c>
      <c r="F303" s="120"/>
      <c r="G303" s="120"/>
      <c r="H303" s="120"/>
      <c r="I303" s="120"/>
      <c r="J303" s="55">
        <v>2179464.86</v>
      </c>
      <c r="K303" s="55">
        <v>512000</v>
      </c>
      <c r="L303" s="109"/>
      <c r="M303" s="36"/>
    </row>
    <row r="304" spans="1:72" s="3" customFormat="1" ht="51.75" customHeight="1">
      <c r="A304" s="14"/>
      <c r="B304" s="14"/>
      <c r="C304" s="43"/>
      <c r="D304" s="15">
        <v>441201</v>
      </c>
      <c r="E304" s="117" t="s">
        <v>299</v>
      </c>
      <c r="F304" s="118"/>
      <c r="G304" s="118"/>
      <c r="H304" s="118"/>
      <c r="I304" s="119"/>
      <c r="J304" s="55">
        <v>120793.93</v>
      </c>
      <c r="K304" s="55">
        <v>1940137.38</v>
      </c>
      <c r="L304" s="109"/>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row>
    <row r="305" spans="1:72" ht="25.5">
      <c r="A305" s="14"/>
      <c r="B305" s="14"/>
      <c r="C305" s="43"/>
      <c r="D305" s="15">
        <v>4413</v>
      </c>
      <c r="E305" s="120" t="s">
        <v>198</v>
      </c>
      <c r="F305" s="120"/>
      <c r="G305" s="120"/>
      <c r="H305" s="120"/>
      <c r="I305" s="120"/>
      <c r="J305" s="55">
        <v>176000</v>
      </c>
      <c r="K305" s="55">
        <v>600000</v>
      </c>
      <c r="L305" s="109"/>
      <c r="M305" s="36"/>
    </row>
    <row r="306" spans="1:72" ht="25.5">
      <c r="A306" s="14"/>
      <c r="B306" s="14"/>
      <c r="C306" s="43"/>
      <c r="D306" s="15">
        <v>4414</v>
      </c>
      <c r="E306" s="120" t="s">
        <v>199</v>
      </c>
      <c r="F306" s="120"/>
      <c r="G306" s="120"/>
      <c r="H306" s="120"/>
      <c r="I306" s="120"/>
      <c r="J306" s="55">
        <v>140000</v>
      </c>
      <c r="K306" s="55">
        <v>220000</v>
      </c>
      <c r="L306" s="109"/>
      <c r="M306" s="36"/>
    </row>
    <row r="307" spans="1:72" ht="25.5">
      <c r="A307" s="14"/>
      <c r="B307" s="14"/>
      <c r="C307" s="43"/>
      <c r="D307" s="15">
        <v>4415</v>
      </c>
      <c r="E307" s="120" t="s">
        <v>200</v>
      </c>
      <c r="F307" s="120"/>
      <c r="G307" s="120"/>
      <c r="H307" s="120"/>
      <c r="I307" s="120"/>
      <c r="J307" s="55">
        <v>150000</v>
      </c>
      <c r="K307" s="55">
        <v>31500</v>
      </c>
      <c r="L307" s="109"/>
      <c r="M307" s="36"/>
    </row>
    <row r="308" spans="1:72" ht="25.5">
      <c r="A308" s="14"/>
      <c r="B308" s="14"/>
      <c r="C308" s="43"/>
      <c r="D308" s="64">
        <v>4416</v>
      </c>
      <c r="E308" s="120" t="s">
        <v>201</v>
      </c>
      <c r="F308" s="120"/>
      <c r="G308" s="120"/>
      <c r="H308" s="120"/>
      <c r="I308" s="120"/>
      <c r="J308" s="55">
        <v>147786.29999999999</v>
      </c>
      <c r="K308" s="55">
        <v>110155.37</v>
      </c>
      <c r="L308" s="109"/>
      <c r="M308" s="101"/>
    </row>
    <row r="309" spans="1:72" s="3" customFormat="1" ht="25.5">
      <c r="A309" s="14"/>
      <c r="B309" s="14"/>
      <c r="C309" s="43"/>
      <c r="D309" s="64">
        <v>4419</v>
      </c>
      <c r="E309" s="182" t="s">
        <v>202</v>
      </c>
      <c r="F309" s="182"/>
      <c r="G309" s="182"/>
      <c r="H309" s="182"/>
      <c r="I309" s="182"/>
      <c r="J309" s="67">
        <v>816000</v>
      </c>
      <c r="K309" s="67">
        <v>664445.68000000005</v>
      </c>
      <c r="L309" s="333"/>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row>
    <row r="310" spans="1:72" ht="26.25">
      <c r="A310" s="14"/>
      <c r="B310" s="14"/>
      <c r="C310" s="43">
        <v>463</v>
      </c>
      <c r="D310" s="131" t="s">
        <v>134</v>
      </c>
      <c r="E310" s="131"/>
      <c r="F310" s="131"/>
      <c r="G310" s="131"/>
      <c r="H310" s="131"/>
      <c r="I310" s="131"/>
      <c r="J310" s="53">
        <f>SUM(J311)</f>
        <v>198308.7</v>
      </c>
      <c r="K310" s="53">
        <f>SUM(K311)</f>
        <v>58000</v>
      </c>
      <c r="L310" s="271"/>
      <c r="M310" s="36"/>
    </row>
    <row r="311" spans="1:72" ht="25.5">
      <c r="A311" s="14"/>
      <c r="B311" s="14"/>
      <c r="C311" s="43"/>
      <c r="D311" s="65">
        <v>4630</v>
      </c>
      <c r="E311" s="120" t="s">
        <v>134</v>
      </c>
      <c r="F311" s="120"/>
      <c r="G311" s="120"/>
      <c r="H311" s="120"/>
      <c r="I311" s="120"/>
      <c r="J311" s="58">
        <v>198308.7</v>
      </c>
      <c r="K311" s="58">
        <v>58000</v>
      </c>
      <c r="L311" s="110"/>
      <c r="M311" s="93"/>
    </row>
    <row r="312" spans="1:72" ht="26.25">
      <c r="A312" s="14"/>
      <c r="B312" s="14"/>
      <c r="C312" s="43">
        <v>47</v>
      </c>
      <c r="D312" s="131" t="s">
        <v>136</v>
      </c>
      <c r="E312" s="131"/>
      <c r="F312" s="131"/>
      <c r="G312" s="131"/>
      <c r="H312" s="131"/>
      <c r="I312" s="131"/>
      <c r="J312" s="53">
        <f>SUM(J313:J314)</f>
        <v>175000</v>
      </c>
      <c r="K312" s="53">
        <f>SUM(K313:K314)</f>
        <v>110000</v>
      </c>
      <c r="L312" s="271"/>
    </row>
    <row r="313" spans="1:72" ht="25.5">
      <c r="A313" s="14"/>
      <c r="B313" s="27"/>
      <c r="C313" s="43"/>
      <c r="D313" s="65">
        <v>4710</v>
      </c>
      <c r="E313" s="120" t="s">
        <v>137</v>
      </c>
      <c r="F313" s="120"/>
      <c r="G313" s="120"/>
      <c r="H313" s="120"/>
      <c r="I313" s="120"/>
      <c r="J313" s="58">
        <v>160000</v>
      </c>
      <c r="K313" s="58">
        <v>95000</v>
      </c>
      <c r="L313" s="110"/>
      <c r="M313" s="94"/>
    </row>
    <row r="314" spans="1:72" ht="26.25" thickBot="1">
      <c r="A314" s="14"/>
      <c r="B314" s="27"/>
      <c r="C314" s="51"/>
      <c r="D314" s="69">
        <v>4720</v>
      </c>
      <c r="E314" s="125" t="s">
        <v>138</v>
      </c>
      <c r="F314" s="125"/>
      <c r="G314" s="125"/>
      <c r="H314" s="125"/>
      <c r="I314" s="125"/>
      <c r="J314" s="235">
        <v>15000</v>
      </c>
      <c r="K314" s="235">
        <v>15000</v>
      </c>
      <c r="L314" s="110"/>
      <c r="M314" s="95"/>
    </row>
    <row r="315" spans="1:72" s="3" customFormat="1" ht="27.75" thickTop="1" thickBot="1">
      <c r="A315" s="14"/>
      <c r="B315" s="14"/>
      <c r="C315" s="70">
        <v>4</v>
      </c>
      <c r="D315" s="147" t="s">
        <v>139</v>
      </c>
      <c r="E315" s="147"/>
      <c r="F315" s="147"/>
      <c r="G315" s="147"/>
      <c r="H315" s="147"/>
      <c r="I315" s="147"/>
      <c r="J315" s="276">
        <f>SUM(J261,J267,J270,J274,J284,J286,J294,J302,J311,J312,J299)</f>
        <v>5280783.79</v>
      </c>
      <c r="K315" s="276">
        <f>SUM(K261,K267,K270,K274,K284,K286,K294,K302,K311,K312,K299)</f>
        <v>5461938.4299999997</v>
      </c>
      <c r="L315" s="281"/>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row>
    <row r="316" spans="1:72" ht="16.5" thickTop="1" thickBot="1">
      <c r="A316" s="14"/>
      <c r="B316" s="14"/>
      <c r="C316" s="8"/>
      <c r="D316" s="8"/>
      <c r="E316" s="8"/>
      <c r="F316" s="8"/>
      <c r="G316" s="8"/>
      <c r="H316" s="8"/>
      <c r="I316" s="8"/>
    </row>
    <row r="317" spans="1:72" ht="52.5" thickTop="1" thickBot="1">
      <c r="A317" s="14"/>
      <c r="B317" s="14"/>
      <c r="C317" s="74" t="s">
        <v>35</v>
      </c>
      <c r="D317" s="75" t="s">
        <v>35</v>
      </c>
      <c r="E317" s="146" t="s">
        <v>140</v>
      </c>
      <c r="F317" s="146"/>
      <c r="G317" s="146"/>
      <c r="H317" s="146"/>
      <c r="I317" s="146"/>
      <c r="J317" s="262" t="s">
        <v>306</v>
      </c>
      <c r="K317" s="263" t="s">
        <v>307</v>
      </c>
      <c r="L317" s="250"/>
      <c r="M317" s="36"/>
    </row>
    <row r="318" spans="1:72" ht="27.75" thickTop="1" thickBot="1">
      <c r="A318" s="14"/>
      <c r="B318" s="14"/>
      <c r="C318" s="62"/>
      <c r="D318" s="181" t="s">
        <v>203</v>
      </c>
      <c r="E318" s="181"/>
      <c r="F318" s="181"/>
      <c r="G318" s="181"/>
      <c r="H318" s="181"/>
      <c r="I318" s="181"/>
      <c r="J318" s="275"/>
      <c r="K318" s="277"/>
      <c r="L318" s="334"/>
      <c r="M318" s="36"/>
    </row>
    <row r="319" spans="1:72" ht="27" thickTop="1">
      <c r="A319" s="14"/>
      <c r="B319" s="14"/>
      <c r="C319" s="59">
        <v>411</v>
      </c>
      <c r="D319" s="72"/>
      <c r="E319" s="73" t="s">
        <v>204</v>
      </c>
      <c r="F319" s="73"/>
      <c r="G319" s="73"/>
      <c r="H319" s="73"/>
      <c r="I319" s="73"/>
      <c r="J319" s="60">
        <f>SUM(J320:J324)</f>
        <v>154690</v>
      </c>
      <c r="K319" s="60">
        <f>SUM(K320:K324)</f>
        <v>157100</v>
      </c>
      <c r="L319" s="271"/>
      <c r="M319" s="36"/>
    </row>
    <row r="320" spans="1:72" s="10" customFormat="1" ht="25.5">
      <c r="A320" s="14"/>
      <c r="B320" s="14"/>
      <c r="C320" s="43"/>
      <c r="D320" s="15">
        <v>4111</v>
      </c>
      <c r="E320" s="120" t="s">
        <v>205</v>
      </c>
      <c r="F320" s="120"/>
      <c r="G320" s="120"/>
      <c r="H320" s="120"/>
      <c r="I320" s="120"/>
      <c r="J320" s="58">
        <v>113000</v>
      </c>
      <c r="K320" s="58">
        <v>120000</v>
      </c>
      <c r="L320" s="110"/>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row>
    <row r="321" spans="1:72" s="10" customFormat="1" ht="25.5">
      <c r="A321" s="14"/>
      <c r="B321" s="14"/>
      <c r="C321" s="43"/>
      <c r="D321" s="15">
        <v>4112</v>
      </c>
      <c r="E321" s="120" t="s">
        <v>240</v>
      </c>
      <c r="F321" s="120"/>
      <c r="G321" s="120"/>
      <c r="H321" s="120"/>
      <c r="I321" s="120"/>
      <c r="J321" s="58">
        <v>5200</v>
      </c>
      <c r="K321" s="58">
        <v>3000</v>
      </c>
      <c r="L321" s="110"/>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row>
    <row r="322" spans="1:72" s="10" customFormat="1" ht="25.5">
      <c r="A322" s="14"/>
      <c r="B322" s="14"/>
      <c r="C322" s="43"/>
      <c r="D322" s="15">
        <v>4113</v>
      </c>
      <c r="E322" s="120" t="s">
        <v>206</v>
      </c>
      <c r="F322" s="120"/>
      <c r="G322" s="120"/>
      <c r="H322" s="120"/>
      <c r="I322" s="120"/>
      <c r="J322" s="58">
        <v>22000</v>
      </c>
      <c r="K322" s="58">
        <v>22500</v>
      </c>
      <c r="L322" s="110"/>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row>
    <row r="323" spans="1:72" s="10" customFormat="1" ht="25.5">
      <c r="A323" s="14"/>
      <c r="B323" s="14"/>
      <c r="C323" s="43"/>
      <c r="D323" s="15">
        <v>4114</v>
      </c>
      <c r="E323" s="120" t="s">
        <v>207</v>
      </c>
      <c r="F323" s="120"/>
      <c r="G323" s="120"/>
      <c r="H323" s="120"/>
      <c r="I323" s="120"/>
      <c r="J323" s="58">
        <v>13000</v>
      </c>
      <c r="K323" s="58">
        <v>11200</v>
      </c>
      <c r="L323" s="110"/>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row>
    <row r="324" spans="1:72" s="10" customFormat="1" ht="25.5">
      <c r="A324" s="14"/>
      <c r="B324" s="14"/>
      <c r="C324" s="43"/>
      <c r="D324" s="15">
        <v>4115</v>
      </c>
      <c r="E324" s="120" t="s">
        <v>145</v>
      </c>
      <c r="F324" s="120"/>
      <c r="G324" s="120"/>
      <c r="H324" s="120"/>
      <c r="I324" s="120"/>
      <c r="J324" s="58">
        <v>1490</v>
      </c>
      <c r="K324" s="58">
        <v>400</v>
      </c>
      <c r="L324" s="110"/>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row>
    <row r="325" spans="1:72" s="3" customFormat="1" ht="26.25">
      <c r="A325" s="14"/>
      <c r="B325" s="14"/>
      <c r="C325" s="43">
        <v>412</v>
      </c>
      <c r="D325" s="131" t="s">
        <v>208</v>
      </c>
      <c r="E325" s="131"/>
      <c r="F325" s="131"/>
      <c r="G325" s="131"/>
      <c r="H325" s="131"/>
      <c r="I325" s="131"/>
      <c r="J325" s="53">
        <f>SUM(J326:J327)</f>
        <v>5000</v>
      </c>
      <c r="K325" s="53">
        <f>SUM(K326:K327)</f>
        <v>4500</v>
      </c>
      <c r="L325" s="271"/>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row>
    <row r="326" spans="1:72" s="10" customFormat="1" ht="25.5">
      <c r="A326" s="14"/>
      <c r="B326" s="14"/>
      <c r="C326" s="43"/>
      <c r="D326" s="15">
        <v>4123</v>
      </c>
      <c r="E326" s="120" t="s">
        <v>209</v>
      </c>
      <c r="F326" s="120"/>
      <c r="G326" s="120"/>
      <c r="H326" s="120"/>
      <c r="I326" s="120"/>
      <c r="J326" s="58">
        <v>0</v>
      </c>
      <c r="K326" s="58">
        <v>0</v>
      </c>
      <c r="L326" s="110"/>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row>
    <row r="327" spans="1:72" s="10" customFormat="1" ht="25.5">
      <c r="A327" s="14"/>
      <c r="B327" s="14"/>
      <c r="C327" s="43"/>
      <c r="D327" s="15">
        <v>4127</v>
      </c>
      <c r="E327" s="120" t="s">
        <v>210</v>
      </c>
      <c r="F327" s="120"/>
      <c r="G327" s="120"/>
      <c r="H327" s="120"/>
      <c r="I327" s="120"/>
      <c r="J327" s="58">
        <v>5000</v>
      </c>
      <c r="K327" s="58">
        <v>4500</v>
      </c>
      <c r="L327" s="110"/>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row>
    <row r="328" spans="1:72" ht="26.25">
      <c r="A328" s="14"/>
      <c r="B328" s="14"/>
      <c r="C328" s="43">
        <v>413</v>
      </c>
      <c r="D328" s="131" t="s">
        <v>82</v>
      </c>
      <c r="E328" s="131"/>
      <c r="F328" s="131"/>
      <c r="G328" s="131"/>
      <c r="H328" s="131"/>
      <c r="I328" s="131"/>
      <c r="J328" s="53">
        <f>SUM(J329)</f>
        <v>0</v>
      </c>
      <c r="K328" s="53">
        <f>SUM(K329)</f>
        <v>0</v>
      </c>
      <c r="L328" s="271"/>
      <c r="M328" s="36"/>
    </row>
    <row r="329" spans="1:72" s="10" customFormat="1" ht="25.5">
      <c r="A329" s="14"/>
      <c r="B329" s="14"/>
      <c r="C329" s="43"/>
      <c r="D329" s="15">
        <v>4135</v>
      </c>
      <c r="E329" s="120" t="s">
        <v>149</v>
      </c>
      <c r="F329" s="120"/>
      <c r="G329" s="120"/>
      <c r="H329" s="120"/>
      <c r="I329" s="120"/>
      <c r="J329" s="58">
        <v>0</v>
      </c>
      <c r="K329" s="58">
        <v>0</v>
      </c>
      <c r="L329" s="110"/>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row>
    <row r="330" spans="1:72" s="3" customFormat="1" ht="26.25">
      <c r="A330" s="14"/>
      <c r="B330" s="14"/>
      <c r="C330" s="43">
        <v>414</v>
      </c>
      <c r="D330" s="131" t="s">
        <v>150</v>
      </c>
      <c r="E330" s="131"/>
      <c r="F330" s="131"/>
      <c r="G330" s="131"/>
      <c r="H330" s="131"/>
      <c r="I330" s="131"/>
      <c r="J330" s="53">
        <f>SUM(J331:J334)</f>
        <v>104889.43</v>
      </c>
      <c r="K330" s="53">
        <f>SUM(K331:K334)</f>
        <v>113900</v>
      </c>
      <c r="L330" s="271"/>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row>
    <row r="331" spans="1:72" s="10" customFormat="1" ht="25.5">
      <c r="A331" s="14"/>
      <c r="B331" s="14"/>
      <c r="C331" s="43"/>
      <c r="D331" s="15">
        <v>4141</v>
      </c>
      <c r="E331" s="120" t="s">
        <v>164</v>
      </c>
      <c r="F331" s="120"/>
      <c r="G331" s="120"/>
      <c r="H331" s="120"/>
      <c r="I331" s="120"/>
      <c r="J331" s="58">
        <v>500</v>
      </c>
      <c r="K331" s="58">
        <v>300</v>
      </c>
      <c r="L331" s="110"/>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c r="BQ331" s="36"/>
      <c r="BR331" s="36"/>
      <c r="BS331" s="36"/>
      <c r="BT331" s="36"/>
    </row>
    <row r="332" spans="1:72" s="10" customFormat="1" ht="25.5">
      <c r="A332" s="14"/>
      <c r="B332" s="14"/>
      <c r="C332" s="43"/>
      <c r="D332" s="15">
        <v>4142</v>
      </c>
      <c r="E332" s="120" t="s">
        <v>165</v>
      </c>
      <c r="F332" s="120"/>
      <c r="G332" s="120"/>
      <c r="H332" s="120"/>
      <c r="I332" s="120"/>
      <c r="J332" s="58">
        <v>900</v>
      </c>
      <c r="K332" s="58">
        <v>900</v>
      </c>
      <c r="L332" s="110"/>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c r="BQ332" s="36"/>
      <c r="BR332" s="36"/>
      <c r="BS332" s="36"/>
      <c r="BT332" s="36"/>
    </row>
    <row r="333" spans="1:72" s="10" customFormat="1" ht="25.5">
      <c r="A333" s="14"/>
      <c r="B333" s="14"/>
      <c r="C333" s="43"/>
      <c r="D333" s="15">
        <v>4148</v>
      </c>
      <c r="E333" s="120" t="s">
        <v>151</v>
      </c>
      <c r="F333" s="120"/>
      <c r="G333" s="120"/>
      <c r="H333" s="120"/>
      <c r="I333" s="120"/>
      <c r="J333" s="58">
        <v>300</v>
      </c>
      <c r="K333" s="58">
        <v>200</v>
      </c>
      <c r="L333" s="110"/>
      <c r="M333" s="84"/>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row>
    <row r="334" spans="1:72" s="10" customFormat="1" ht="25.5">
      <c r="A334" s="14"/>
      <c r="B334" s="14"/>
      <c r="C334" s="43"/>
      <c r="D334" s="15">
        <v>4149</v>
      </c>
      <c r="E334" s="120" t="s">
        <v>211</v>
      </c>
      <c r="F334" s="120"/>
      <c r="G334" s="120"/>
      <c r="H334" s="120"/>
      <c r="I334" s="120"/>
      <c r="J334" s="58">
        <v>103189.43</v>
      </c>
      <c r="K334" s="58">
        <v>112500</v>
      </c>
      <c r="L334" s="110"/>
      <c r="M334" s="9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row>
    <row r="335" spans="1:72" ht="26.25">
      <c r="A335" s="14"/>
      <c r="B335" s="14"/>
      <c r="C335" s="43">
        <v>419</v>
      </c>
      <c r="D335" s="131" t="s">
        <v>212</v>
      </c>
      <c r="E335" s="131"/>
      <c r="F335" s="131"/>
      <c r="G335" s="131"/>
      <c r="H335" s="131"/>
      <c r="I335" s="131"/>
      <c r="J335" s="53">
        <f>J336</f>
        <v>13000</v>
      </c>
      <c r="K335" s="53">
        <f>K336</f>
        <v>15000</v>
      </c>
      <c r="L335" s="271"/>
    </row>
    <row r="336" spans="1:72" s="10" customFormat="1" ht="25.5">
      <c r="A336" s="14"/>
      <c r="B336" s="14"/>
      <c r="C336" s="43"/>
      <c r="D336" s="15">
        <v>4191</v>
      </c>
      <c r="E336" s="71" t="s">
        <v>213</v>
      </c>
      <c r="F336" s="71"/>
      <c r="G336" s="71"/>
      <c r="H336" s="71"/>
      <c r="I336" s="71"/>
      <c r="J336" s="58">
        <v>13000</v>
      </c>
      <c r="K336" s="58">
        <v>15000</v>
      </c>
      <c r="L336" s="110"/>
      <c r="M336" s="97"/>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row>
    <row r="337" spans="1:72" ht="51" customHeight="1">
      <c r="A337" s="14"/>
      <c r="B337" s="14"/>
      <c r="C337" s="44">
        <v>431</v>
      </c>
      <c r="D337" s="158" t="s">
        <v>215</v>
      </c>
      <c r="E337" s="158"/>
      <c r="F337" s="158"/>
      <c r="G337" s="158"/>
      <c r="H337" s="158"/>
      <c r="I337" s="158"/>
      <c r="J337" s="53">
        <f>SUM(J338:J344)</f>
        <v>723390</v>
      </c>
      <c r="K337" s="53">
        <f>SUM(K338:K344)</f>
        <v>486800</v>
      </c>
      <c r="L337" s="271"/>
      <c r="M337" s="36"/>
    </row>
    <row r="338" spans="1:72" s="10" customFormat="1" ht="25.5">
      <c r="A338" s="14"/>
      <c r="B338" s="14"/>
      <c r="C338" s="43"/>
      <c r="D338" s="15">
        <v>4313</v>
      </c>
      <c r="E338" s="120" t="s">
        <v>216</v>
      </c>
      <c r="F338" s="120"/>
      <c r="G338" s="120"/>
      <c r="H338" s="120"/>
      <c r="I338" s="120"/>
      <c r="J338" s="58">
        <v>35000</v>
      </c>
      <c r="K338" s="58">
        <v>47800</v>
      </c>
      <c r="L338" s="110"/>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row>
    <row r="339" spans="1:72" s="10" customFormat="1" ht="25.5">
      <c r="A339" s="14"/>
      <c r="B339" s="14"/>
      <c r="C339" s="43"/>
      <c r="D339" s="15">
        <v>43131</v>
      </c>
      <c r="E339" s="120" t="s">
        <v>214</v>
      </c>
      <c r="F339" s="120"/>
      <c r="G339" s="120"/>
      <c r="H339" s="120"/>
      <c r="I339" s="120"/>
      <c r="J339" s="58">
        <v>330000</v>
      </c>
      <c r="K339" s="58">
        <v>200000</v>
      </c>
      <c r="L339" s="110"/>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row>
    <row r="340" spans="1:72" s="10" customFormat="1" ht="25.5">
      <c r="A340" s="14"/>
      <c r="B340" s="14"/>
      <c r="C340" s="43"/>
      <c r="D340" s="15">
        <v>43132</v>
      </c>
      <c r="E340" s="120" t="s">
        <v>217</v>
      </c>
      <c r="F340" s="120"/>
      <c r="G340" s="120"/>
      <c r="H340" s="120"/>
      <c r="I340" s="120"/>
      <c r="J340" s="58">
        <v>55000</v>
      </c>
      <c r="K340" s="58">
        <v>60000</v>
      </c>
      <c r="L340" s="110"/>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row>
    <row r="341" spans="1:72" s="10" customFormat="1" ht="39.75" customHeight="1">
      <c r="A341" s="14"/>
      <c r="B341" s="14"/>
      <c r="C341" s="43"/>
      <c r="D341" s="15">
        <v>4314</v>
      </c>
      <c r="E341" s="120" t="s">
        <v>218</v>
      </c>
      <c r="F341" s="120"/>
      <c r="G341" s="120"/>
      <c r="H341" s="120"/>
      <c r="I341" s="120"/>
      <c r="J341" s="58">
        <v>38000</v>
      </c>
      <c r="K341" s="58">
        <v>38000</v>
      </c>
      <c r="L341" s="110"/>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row>
    <row r="342" spans="1:72" s="10" customFormat="1" ht="39.75" customHeight="1">
      <c r="A342" s="14"/>
      <c r="B342" s="14"/>
      <c r="C342" s="43"/>
      <c r="D342" s="15">
        <v>4316</v>
      </c>
      <c r="E342" s="111" t="s">
        <v>219</v>
      </c>
      <c r="F342" s="111"/>
      <c r="G342" s="111"/>
      <c r="H342" s="111"/>
      <c r="I342" s="111"/>
      <c r="J342" s="234">
        <v>64190</v>
      </c>
      <c r="K342" s="234">
        <v>52500</v>
      </c>
      <c r="L342" s="110"/>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row>
    <row r="343" spans="1:72" s="10" customFormat="1" ht="25.5">
      <c r="A343" s="14"/>
      <c r="B343" s="14"/>
      <c r="C343" s="43"/>
      <c r="D343" s="15">
        <v>43181</v>
      </c>
      <c r="E343" s="120" t="s">
        <v>220</v>
      </c>
      <c r="F343" s="120"/>
      <c r="G343" s="120"/>
      <c r="H343" s="120"/>
      <c r="I343" s="120"/>
      <c r="J343" s="278">
        <v>53700</v>
      </c>
      <c r="K343" s="234">
        <v>61000</v>
      </c>
      <c r="L343" s="110"/>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row>
    <row r="344" spans="1:72" s="10" customFormat="1" ht="36" customHeight="1" thickBot="1">
      <c r="A344" s="14"/>
      <c r="B344" s="14"/>
      <c r="C344" s="54"/>
      <c r="D344" s="15">
        <v>4319</v>
      </c>
      <c r="E344" s="125" t="s">
        <v>221</v>
      </c>
      <c r="F344" s="125"/>
      <c r="G344" s="125"/>
      <c r="H344" s="125"/>
      <c r="I344" s="125"/>
      <c r="J344" s="278">
        <v>147500</v>
      </c>
      <c r="K344" s="257">
        <v>27500</v>
      </c>
      <c r="L344" s="110"/>
      <c r="M344" s="99"/>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row>
    <row r="345" spans="1:72" s="10" customFormat="1" ht="32.25" customHeight="1" thickTop="1" thickBot="1">
      <c r="A345" s="14"/>
      <c r="B345" s="14"/>
      <c r="C345" s="70">
        <v>4</v>
      </c>
      <c r="D345" s="147" t="s">
        <v>139</v>
      </c>
      <c r="E345" s="147"/>
      <c r="F345" s="147"/>
      <c r="G345" s="147"/>
      <c r="H345" s="147"/>
      <c r="I345" s="147"/>
      <c r="J345" s="359">
        <f>SUM(J319,J325,J328,J335,J330,J337)</f>
        <v>1000969.4299999999</v>
      </c>
      <c r="K345" s="276">
        <f>SUM(K319,K325,K328,K335,K330,K337)</f>
        <v>777300</v>
      </c>
      <c r="L345" s="110"/>
      <c r="M345" s="100"/>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row>
    <row r="346" spans="1:72" ht="16.5" thickTop="1" thickBot="1">
      <c r="A346" s="14"/>
      <c r="B346" s="14"/>
      <c r="C346" s="8"/>
      <c r="D346" s="8"/>
      <c r="E346" s="8"/>
      <c r="F346" s="8"/>
      <c r="G346" s="8"/>
      <c r="H346" s="8"/>
      <c r="I346" s="8"/>
      <c r="J346" s="8"/>
      <c r="K346" s="8"/>
    </row>
    <row r="347" spans="1:72" ht="52.5" thickTop="1" thickBot="1">
      <c r="A347" s="14"/>
      <c r="B347" s="14"/>
      <c r="C347" s="74" t="s">
        <v>35</v>
      </c>
      <c r="D347" s="75" t="s">
        <v>35</v>
      </c>
      <c r="E347" s="146" t="s">
        <v>140</v>
      </c>
      <c r="F347" s="146"/>
      <c r="G347" s="146"/>
      <c r="H347" s="146"/>
      <c r="I347" s="146"/>
      <c r="J347" s="262" t="s">
        <v>306</v>
      </c>
      <c r="K347" s="263" t="s">
        <v>309</v>
      </c>
      <c r="L347" s="250"/>
      <c r="M347" s="36"/>
    </row>
    <row r="348" spans="1:72" ht="27.75" thickTop="1" thickBot="1">
      <c r="A348" s="14"/>
      <c r="B348" s="14"/>
      <c r="C348" s="62"/>
      <c r="D348" s="181" t="s">
        <v>222</v>
      </c>
      <c r="E348" s="181"/>
      <c r="F348" s="181"/>
      <c r="G348" s="181"/>
      <c r="H348" s="181"/>
      <c r="I348" s="181"/>
      <c r="J348" s="275"/>
      <c r="K348" s="279"/>
      <c r="L348" s="280"/>
      <c r="M348" s="36"/>
    </row>
    <row r="349" spans="1:72" ht="27" thickTop="1">
      <c r="A349" s="14"/>
      <c r="B349" s="14"/>
      <c r="C349" s="59">
        <v>411</v>
      </c>
      <c r="D349" s="141" t="s">
        <v>232</v>
      </c>
      <c r="E349" s="141"/>
      <c r="F349" s="141"/>
      <c r="G349" s="141"/>
      <c r="H349" s="141"/>
      <c r="I349" s="141"/>
      <c r="J349" s="60">
        <f>SUM(J350:J354)</f>
        <v>63900</v>
      </c>
      <c r="K349" s="60">
        <f>SUM(K350:K354)</f>
        <v>64100</v>
      </c>
      <c r="L349" s="271"/>
      <c r="M349" s="36"/>
    </row>
    <row r="350" spans="1:72" s="10" customFormat="1" ht="25.5">
      <c r="A350" s="14"/>
      <c r="B350" s="14"/>
      <c r="C350" s="43"/>
      <c r="D350" s="15">
        <v>4111</v>
      </c>
      <c r="E350" s="120" t="s">
        <v>205</v>
      </c>
      <c r="F350" s="120"/>
      <c r="G350" s="120"/>
      <c r="H350" s="120"/>
      <c r="I350" s="120"/>
      <c r="J350" s="58">
        <v>45500</v>
      </c>
      <c r="K350" s="58">
        <v>48000</v>
      </c>
      <c r="L350" s="110"/>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row>
    <row r="351" spans="1:72" s="10" customFormat="1" ht="25.5">
      <c r="A351" s="14"/>
      <c r="B351" s="14"/>
      <c r="C351" s="43"/>
      <c r="D351" s="15">
        <v>4112</v>
      </c>
      <c r="E351" s="120" t="s">
        <v>239</v>
      </c>
      <c r="F351" s="120"/>
      <c r="G351" s="120"/>
      <c r="H351" s="120"/>
      <c r="I351" s="120"/>
      <c r="J351" s="58">
        <v>2400</v>
      </c>
      <c r="K351" s="58">
        <v>2000</v>
      </c>
      <c r="L351" s="110"/>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row>
    <row r="352" spans="1:72" s="10" customFormat="1" ht="25.5">
      <c r="A352" s="14"/>
      <c r="B352" s="14"/>
      <c r="C352" s="43"/>
      <c r="D352" s="15">
        <v>4113</v>
      </c>
      <c r="E352" s="120" t="s">
        <v>233</v>
      </c>
      <c r="F352" s="120"/>
      <c r="G352" s="120"/>
      <c r="H352" s="120"/>
      <c r="I352" s="120"/>
      <c r="J352" s="58">
        <v>10200</v>
      </c>
      <c r="K352" s="58">
        <v>9000</v>
      </c>
      <c r="L352" s="110"/>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row>
    <row r="353" spans="1:72" s="10" customFormat="1" ht="25.5">
      <c r="A353" s="14"/>
      <c r="B353" s="14"/>
      <c r="C353" s="43"/>
      <c r="D353" s="15">
        <v>4114</v>
      </c>
      <c r="E353" s="120" t="s">
        <v>234</v>
      </c>
      <c r="F353" s="120"/>
      <c r="G353" s="120"/>
      <c r="H353" s="120"/>
      <c r="I353" s="120"/>
      <c r="J353" s="58">
        <v>5100</v>
      </c>
      <c r="K353" s="58">
        <v>4800</v>
      </c>
      <c r="L353" s="110"/>
      <c r="M353" s="84"/>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row>
    <row r="354" spans="1:72" s="10" customFormat="1" ht="25.5">
      <c r="A354" s="14"/>
      <c r="B354" s="14"/>
      <c r="C354" s="43"/>
      <c r="D354" s="15">
        <v>4115</v>
      </c>
      <c r="E354" s="120" t="s">
        <v>145</v>
      </c>
      <c r="F354" s="120"/>
      <c r="G354" s="120"/>
      <c r="H354" s="120"/>
      <c r="I354" s="120"/>
      <c r="J354" s="58">
        <v>700</v>
      </c>
      <c r="K354" s="58">
        <v>300</v>
      </c>
      <c r="L354" s="110"/>
      <c r="M354" s="84"/>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row>
    <row r="355" spans="1:72" ht="26.25">
      <c r="A355" s="14"/>
      <c r="B355" s="14"/>
      <c r="C355" s="43">
        <v>412</v>
      </c>
      <c r="D355" s="131" t="s">
        <v>178</v>
      </c>
      <c r="E355" s="131"/>
      <c r="F355" s="131"/>
      <c r="G355" s="131"/>
      <c r="H355" s="131"/>
      <c r="I355" s="131"/>
      <c r="J355" s="53">
        <f>SUM(J356:J357)</f>
        <v>5000</v>
      </c>
      <c r="K355" s="53">
        <f>SUM(K356:K357)</f>
        <v>5000</v>
      </c>
      <c r="L355" s="271"/>
    </row>
    <row r="356" spans="1:72" s="10" customFormat="1" ht="25.5">
      <c r="A356" s="14"/>
      <c r="B356" s="14"/>
      <c r="C356" s="43"/>
      <c r="D356" s="15">
        <v>4123</v>
      </c>
      <c r="E356" s="120" t="s">
        <v>147</v>
      </c>
      <c r="F356" s="120"/>
      <c r="G356" s="120"/>
      <c r="H356" s="120"/>
      <c r="I356" s="120"/>
      <c r="J356" s="58">
        <v>0</v>
      </c>
      <c r="K356" s="58">
        <v>0</v>
      </c>
      <c r="L356" s="110"/>
      <c r="M356" s="84"/>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row>
    <row r="357" spans="1:72" s="10" customFormat="1" ht="25.5">
      <c r="A357" s="14"/>
      <c r="B357" s="14"/>
      <c r="C357" s="43"/>
      <c r="D357" s="15">
        <v>4127</v>
      </c>
      <c r="E357" s="120" t="s">
        <v>210</v>
      </c>
      <c r="F357" s="120"/>
      <c r="G357" s="120"/>
      <c r="H357" s="120"/>
      <c r="I357" s="120"/>
      <c r="J357" s="58">
        <v>5000</v>
      </c>
      <c r="K357" s="58">
        <v>5000</v>
      </c>
      <c r="L357" s="110"/>
      <c r="M357" s="84"/>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row>
    <row r="358" spans="1:72" ht="26.25">
      <c r="A358" s="14"/>
      <c r="B358" s="14"/>
      <c r="C358" s="43">
        <v>413</v>
      </c>
      <c r="D358" s="131" t="s">
        <v>82</v>
      </c>
      <c r="E358" s="131"/>
      <c r="F358" s="131"/>
      <c r="G358" s="131"/>
      <c r="H358" s="131"/>
      <c r="I358" s="131"/>
      <c r="J358" s="53">
        <f>SUM(J359)</f>
        <v>0</v>
      </c>
      <c r="K358" s="53">
        <f>SUM(K359)</f>
        <v>0</v>
      </c>
      <c r="L358" s="271"/>
    </row>
    <row r="359" spans="1:72" s="10" customFormat="1" ht="25.5">
      <c r="A359" s="14"/>
      <c r="B359" s="14"/>
      <c r="C359" s="43"/>
      <c r="D359" s="15">
        <v>4135</v>
      </c>
      <c r="E359" s="120" t="s">
        <v>149</v>
      </c>
      <c r="F359" s="120"/>
      <c r="G359" s="120"/>
      <c r="H359" s="120"/>
      <c r="I359" s="120"/>
      <c r="J359" s="58">
        <v>0</v>
      </c>
      <c r="K359" s="58">
        <v>0</v>
      </c>
      <c r="L359" s="110"/>
      <c r="M359" s="84"/>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row>
    <row r="360" spans="1:72" s="3" customFormat="1" ht="26.25">
      <c r="A360" s="14"/>
      <c r="B360" s="14"/>
      <c r="C360" s="43">
        <v>414</v>
      </c>
      <c r="D360" s="131" t="s">
        <v>150</v>
      </c>
      <c r="E360" s="131"/>
      <c r="F360" s="131"/>
      <c r="G360" s="131"/>
      <c r="H360" s="131"/>
      <c r="I360" s="131"/>
      <c r="J360" s="53">
        <f ca="1">SUM(J361:J366)</f>
        <v>9250</v>
      </c>
      <c r="K360" s="53">
        <f ca="1">SUM(K361:K366)</f>
        <v>3950</v>
      </c>
      <c r="L360" s="271"/>
      <c r="M360" s="84"/>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row>
    <row r="361" spans="1:72" s="10" customFormat="1" ht="25.5">
      <c r="A361" s="14"/>
      <c r="B361" s="14"/>
      <c r="C361" s="43"/>
      <c r="D361" s="15">
        <v>4141</v>
      </c>
      <c r="E361" s="120" t="s">
        <v>235</v>
      </c>
      <c r="F361" s="120"/>
      <c r="G361" s="120"/>
      <c r="H361" s="120"/>
      <c r="I361" s="120"/>
      <c r="J361" s="58">
        <v>150</v>
      </c>
      <c r="K361" s="58">
        <v>150</v>
      </c>
      <c r="L361" s="110"/>
      <c r="M361" s="84"/>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row>
    <row r="362" spans="1:72" s="10" customFormat="1" ht="25.5">
      <c r="A362" s="14"/>
      <c r="B362" s="14"/>
      <c r="C362" s="43"/>
      <c r="D362" s="15">
        <v>4142</v>
      </c>
      <c r="E362" s="120" t="s">
        <v>165</v>
      </c>
      <c r="F362" s="120"/>
      <c r="G362" s="120"/>
      <c r="H362" s="120"/>
      <c r="I362" s="120"/>
      <c r="J362" s="58">
        <v>200</v>
      </c>
      <c r="K362" s="58">
        <v>200</v>
      </c>
      <c r="L362" s="110"/>
      <c r="M362" s="84"/>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row>
    <row r="363" spans="1:72" s="10" customFormat="1" ht="25.5">
      <c r="A363" s="14"/>
      <c r="B363" s="14"/>
      <c r="C363" s="43"/>
      <c r="D363" s="112">
        <v>4147</v>
      </c>
      <c r="E363" s="120" t="s">
        <v>184</v>
      </c>
      <c r="F363" s="120"/>
      <c r="G363" s="120"/>
      <c r="H363" s="120"/>
      <c r="I363" s="120"/>
      <c r="J363" s="58">
        <v>0</v>
      </c>
      <c r="K363" s="58">
        <v>3600</v>
      </c>
      <c r="L363" s="110"/>
      <c r="M363" s="84"/>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row>
    <row r="364" spans="1:72" s="10" customFormat="1" ht="25.5">
      <c r="A364" s="14"/>
      <c r="B364" s="14"/>
      <c r="C364" s="51"/>
      <c r="D364" s="112">
        <v>4148</v>
      </c>
      <c r="E364" s="120" t="s">
        <v>236</v>
      </c>
      <c r="F364" s="120"/>
      <c r="G364" s="120"/>
      <c r="H364" s="120"/>
      <c r="I364" s="120"/>
      <c r="J364" s="58">
        <v>300</v>
      </c>
      <c r="K364" s="58">
        <v>200</v>
      </c>
      <c r="L364" s="110"/>
      <c r="M364" s="84"/>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row>
    <row r="365" spans="1:72" s="10" customFormat="1" ht="37.5" customHeight="1" thickBot="1">
      <c r="A365" s="14"/>
      <c r="B365" s="14"/>
      <c r="C365" s="51"/>
      <c r="D365" s="16">
        <v>4149</v>
      </c>
      <c r="E365" s="125" t="s">
        <v>211</v>
      </c>
      <c r="F365" s="125"/>
      <c r="G365" s="125"/>
      <c r="H365" s="125"/>
      <c r="I365" s="125"/>
      <c r="J365" s="257">
        <v>8600</v>
      </c>
      <c r="K365" s="257">
        <v>17000</v>
      </c>
      <c r="L365" s="110"/>
      <c r="M365" s="335"/>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c r="BF365" s="36"/>
      <c r="BG365" s="36"/>
      <c r="BH365" s="36"/>
      <c r="BI365" s="36"/>
      <c r="BJ365" s="36"/>
      <c r="BK365" s="36"/>
      <c r="BL365" s="36"/>
      <c r="BM365" s="36"/>
      <c r="BN365" s="36"/>
      <c r="BO365" s="36"/>
      <c r="BP365" s="36"/>
      <c r="BQ365" s="36"/>
      <c r="BR365" s="36"/>
      <c r="BS365" s="36"/>
      <c r="BT365" s="36"/>
    </row>
    <row r="366" spans="1:72" ht="27.75" thickTop="1" thickBot="1">
      <c r="A366" s="14"/>
      <c r="B366" s="14"/>
      <c r="C366" s="70">
        <v>4</v>
      </c>
      <c r="D366" s="147" t="s">
        <v>139</v>
      </c>
      <c r="E366" s="147"/>
      <c r="F366" s="147"/>
      <c r="G366" s="147"/>
      <c r="H366" s="147"/>
      <c r="I366" s="147"/>
      <c r="J366" s="276">
        <f ca="1">SUM(J349,J355,J358,J360)</f>
        <v>78150</v>
      </c>
      <c r="K366" s="276">
        <f ca="1">SUM(K349,K355,K358,K360)</f>
        <v>90250</v>
      </c>
      <c r="L366" s="281"/>
    </row>
    <row r="367" spans="1:72" s="3" customFormat="1" ht="27.75" thickTop="1" thickBot="1">
      <c r="A367" s="14"/>
      <c r="B367" s="14"/>
      <c r="C367" s="17"/>
      <c r="D367" s="18"/>
      <c r="E367" s="18"/>
      <c r="F367" s="18"/>
      <c r="G367" s="18"/>
      <c r="H367" s="18"/>
      <c r="I367" s="18"/>
      <c r="J367" s="19"/>
      <c r="K367" s="19"/>
      <c r="L367" s="336"/>
      <c r="M367" s="3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row>
    <row r="368" spans="1:72" ht="52.5" thickTop="1" thickBot="1">
      <c r="A368" s="14"/>
      <c r="B368" s="14"/>
      <c r="C368" s="74" t="s">
        <v>35</v>
      </c>
      <c r="D368" s="75" t="s">
        <v>35</v>
      </c>
      <c r="E368" s="146" t="s">
        <v>140</v>
      </c>
      <c r="F368" s="146"/>
      <c r="G368" s="146"/>
      <c r="H368" s="146"/>
      <c r="I368" s="146"/>
      <c r="J368" s="262" t="s">
        <v>306</v>
      </c>
      <c r="K368" s="263" t="s">
        <v>310</v>
      </c>
      <c r="L368" s="250"/>
    </row>
    <row r="369" spans="1:72" s="3" customFormat="1" ht="27.75" thickTop="1" thickBot="1">
      <c r="A369" s="14"/>
      <c r="B369" s="14"/>
      <c r="C369" s="62"/>
      <c r="D369" s="181" t="s">
        <v>231</v>
      </c>
      <c r="E369" s="181"/>
      <c r="F369" s="181"/>
      <c r="G369" s="181"/>
      <c r="H369" s="181"/>
      <c r="I369" s="181"/>
      <c r="J369" s="275"/>
      <c r="K369" s="279"/>
      <c r="L369" s="280"/>
      <c r="M369" s="84"/>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row>
    <row r="370" spans="1:72" ht="27" thickTop="1">
      <c r="A370" s="14"/>
      <c r="B370" s="14"/>
      <c r="C370" s="59">
        <v>411</v>
      </c>
      <c r="D370" s="141" t="s">
        <v>241</v>
      </c>
      <c r="E370" s="141"/>
      <c r="F370" s="141"/>
      <c r="G370" s="141"/>
      <c r="H370" s="141"/>
      <c r="I370" s="141"/>
      <c r="J370" s="60">
        <f>SUM(J371:J375)</f>
        <v>94315</v>
      </c>
      <c r="K370" s="60">
        <f>SUM(K371:K375)</f>
        <v>87200</v>
      </c>
      <c r="L370" s="271"/>
    </row>
    <row r="371" spans="1:72" s="10" customFormat="1" ht="30.75" customHeight="1">
      <c r="A371" s="14"/>
      <c r="B371" s="14"/>
      <c r="C371" s="43"/>
      <c r="D371" s="15">
        <v>4111</v>
      </c>
      <c r="E371" s="120" t="s">
        <v>205</v>
      </c>
      <c r="F371" s="120"/>
      <c r="G371" s="120"/>
      <c r="H371" s="120"/>
      <c r="I371" s="120"/>
      <c r="J371" s="58">
        <v>70115</v>
      </c>
      <c r="K371" s="58">
        <v>67000</v>
      </c>
      <c r="L371" s="110"/>
      <c r="M371" s="84"/>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c r="BF371" s="36"/>
      <c r="BG371" s="36"/>
      <c r="BH371" s="36"/>
      <c r="BI371" s="36"/>
      <c r="BJ371" s="36"/>
      <c r="BK371" s="36"/>
      <c r="BL371" s="36"/>
      <c r="BM371" s="36"/>
      <c r="BN371" s="36"/>
      <c r="BO371" s="36"/>
      <c r="BP371" s="36"/>
      <c r="BQ371" s="36"/>
      <c r="BR371" s="36"/>
      <c r="BS371" s="36"/>
      <c r="BT371" s="36"/>
    </row>
    <row r="372" spans="1:72" s="10" customFormat="1" ht="25.5">
      <c r="A372" s="14"/>
      <c r="B372" s="14"/>
      <c r="C372" s="43"/>
      <c r="D372" s="15">
        <v>4112</v>
      </c>
      <c r="E372" s="120" t="s">
        <v>239</v>
      </c>
      <c r="F372" s="120"/>
      <c r="G372" s="120"/>
      <c r="H372" s="120"/>
      <c r="I372" s="120"/>
      <c r="J372" s="58">
        <v>3650</v>
      </c>
      <c r="K372" s="58">
        <v>2800</v>
      </c>
      <c r="L372" s="110"/>
      <c r="M372" s="84"/>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row>
    <row r="373" spans="1:72" s="10" customFormat="1" ht="25.5">
      <c r="A373" s="14"/>
      <c r="B373" s="14"/>
      <c r="C373" s="43"/>
      <c r="D373" s="15">
        <v>4113</v>
      </c>
      <c r="E373" s="120" t="s">
        <v>237</v>
      </c>
      <c r="F373" s="120"/>
      <c r="G373" s="120"/>
      <c r="H373" s="120"/>
      <c r="I373" s="120"/>
      <c r="J373" s="58">
        <v>12950</v>
      </c>
      <c r="K373" s="58">
        <v>11500</v>
      </c>
      <c r="L373" s="110"/>
      <c r="M373" s="84"/>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row>
    <row r="374" spans="1:72" s="10" customFormat="1" ht="26.25" customHeight="1">
      <c r="A374" s="14"/>
      <c r="B374" s="14"/>
      <c r="C374" s="43"/>
      <c r="D374" s="15">
        <v>4114</v>
      </c>
      <c r="E374" s="120" t="s">
        <v>207</v>
      </c>
      <c r="F374" s="120"/>
      <c r="G374" s="120"/>
      <c r="H374" s="120"/>
      <c r="I374" s="120"/>
      <c r="J374" s="58">
        <v>7000</v>
      </c>
      <c r="K374" s="58">
        <v>5500</v>
      </c>
      <c r="L374" s="110"/>
      <c r="M374" s="84"/>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row>
    <row r="375" spans="1:72" s="10" customFormat="1" ht="25.5">
      <c r="A375" s="14"/>
      <c r="B375" s="14"/>
      <c r="C375" s="43"/>
      <c r="D375" s="15">
        <v>4115</v>
      </c>
      <c r="E375" s="120" t="s">
        <v>145</v>
      </c>
      <c r="F375" s="120"/>
      <c r="G375" s="120"/>
      <c r="H375" s="120"/>
      <c r="I375" s="120"/>
      <c r="J375" s="58">
        <v>600</v>
      </c>
      <c r="K375" s="58">
        <v>400</v>
      </c>
      <c r="L375" s="110"/>
      <c r="M375" s="84"/>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row>
    <row r="376" spans="1:72" ht="26.25">
      <c r="A376" s="14"/>
      <c r="B376" s="14"/>
      <c r="C376" s="43">
        <v>412</v>
      </c>
      <c r="D376" s="131" t="s">
        <v>178</v>
      </c>
      <c r="E376" s="131"/>
      <c r="F376" s="131"/>
      <c r="G376" s="131"/>
      <c r="H376" s="131"/>
      <c r="I376" s="131"/>
      <c r="J376" s="53">
        <f>SUM(J377:J378)</f>
        <v>500</v>
      </c>
      <c r="K376" s="53">
        <f>SUM(K377:K378)</f>
        <v>500</v>
      </c>
      <c r="L376" s="271"/>
    </row>
    <row r="377" spans="1:72" s="10" customFormat="1" ht="25.5">
      <c r="A377" s="14"/>
      <c r="B377" s="14"/>
      <c r="C377" s="43"/>
      <c r="D377" s="15">
        <v>4123</v>
      </c>
      <c r="E377" s="120" t="s">
        <v>147</v>
      </c>
      <c r="F377" s="120"/>
      <c r="G377" s="120"/>
      <c r="H377" s="120"/>
      <c r="I377" s="120"/>
      <c r="J377" s="58">
        <v>0</v>
      </c>
      <c r="K377" s="58">
        <v>0</v>
      </c>
      <c r="L377" s="110"/>
      <c r="M377" s="84"/>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row>
    <row r="378" spans="1:72" s="10" customFormat="1" ht="25.5">
      <c r="A378" s="14"/>
      <c r="B378" s="14"/>
      <c r="C378" s="43"/>
      <c r="D378" s="15">
        <v>4127</v>
      </c>
      <c r="E378" s="120" t="s">
        <v>252</v>
      </c>
      <c r="F378" s="120"/>
      <c r="G378" s="120"/>
      <c r="H378" s="120"/>
      <c r="I378" s="120"/>
      <c r="J378" s="58">
        <v>500</v>
      </c>
      <c r="K378" s="58">
        <v>500</v>
      </c>
      <c r="L378" s="110"/>
      <c r="M378" s="84"/>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row>
    <row r="379" spans="1:72" ht="26.25">
      <c r="A379" s="14"/>
      <c r="B379" s="14"/>
      <c r="C379" s="43">
        <v>413</v>
      </c>
      <c r="D379" s="131" t="s">
        <v>82</v>
      </c>
      <c r="E379" s="131"/>
      <c r="F379" s="131"/>
      <c r="G379" s="131"/>
      <c r="H379" s="131"/>
      <c r="I379" s="131"/>
      <c r="J379" s="53">
        <f>SUM(J380)</f>
        <v>0</v>
      </c>
      <c r="K379" s="53">
        <f>SUM(K380)</f>
        <v>0</v>
      </c>
      <c r="L379" s="271"/>
    </row>
    <row r="380" spans="1:72" s="10" customFormat="1" ht="25.5">
      <c r="A380" s="14"/>
      <c r="B380" s="14"/>
      <c r="C380" s="43"/>
      <c r="D380" s="15">
        <v>4135</v>
      </c>
      <c r="E380" s="120" t="s">
        <v>149</v>
      </c>
      <c r="F380" s="120"/>
      <c r="G380" s="120"/>
      <c r="H380" s="120"/>
      <c r="I380" s="120"/>
      <c r="J380" s="58">
        <v>0</v>
      </c>
      <c r="K380" s="58">
        <v>0</v>
      </c>
      <c r="L380" s="110"/>
      <c r="M380" s="84"/>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row>
    <row r="381" spans="1:72" ht="26.25">
      <c r="A381" s="14"/>
      <c r="B381" s="14"/>
      <c r="C381" s="43">
        <v>414</v>
      </c>
      <c r="D381" s="131" t="s">
        <v>150</v>
      </c>
      <c r="E381" s="131"/>
      <c r="F381" s="131"/>
      <c r="G381" s="131"/>
      <c r="H381" s="131"/>
      <c r="I381" s="131"/>
      <c r="J381" s="53">
        <f>SUM(J382:J385)</f>
        <v>17000</v>
      </c>
      <c r="K381" s="53">
        <f>SUM(K382:K385)</f>
        <v>25800</v>
      </c>
      <c r="L381" s="271"/>
    </row>
    <row r="382" spans="1:72" s="10" customFormat="1" ht="25.5">
      <c r="A382" s="14"/>
      <c r="B382" s="14"/>
      <c r="C382" s="43"/>
      <c r="D382" s="15">
        <v>4141</v>
      </c>
      <c r="E382" s="120" t="s">
        <v>235</v>
      </c>
      <c r="F382" s="120"/>
      <c r="G382" s="120"/>
      <c r="H382" s="120"/>
      <c r="I382" s="120"/>
      <c r="J382" s="58">
        <v>1200</v>
      </c>
      <c r="K382" s="58">
        <v>200</v>
      </c>
      <c r="L382" s="110"/>
      <c r="M382" s="84"/>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row>
    <row r="383" spans="1:72" s="10" customFormat="1" ht="25.5">
      <c r="A383" s="14"/>
      <c r="B383" s="14"/>
      <c r="C383" s="43"/>
      <c r="D383" s="15">
        <v>4142</v>
      </c>
      <c r="E383" s="120" t="s">
        <v>165</v>
      </c>
      <c r="F383" s="120"/>
      <c r="G383" s="120"/>
      <c r="H383" s="120"/>
      <c r="I383" s="120"/>
      <c r="J383" s="58">
        <v>500</v>
      </c>
      <c r="K383" s="58">
        <v>300</v>
      </c>
      <c r="L383" s="110"/>
      <c r="M383" s="84"/>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row>
    <row r="384" spans="1:72" s="10" customFormat="1" ht="25.5">
      <c r="A384" s="14"/>
      <c r="B384" s="14"/>
      <c r="C384" s="43"/>
      <c r="D384" s="15">
        <v>4148</v>
      </c>
      <c r="E384" s="120" t="s">
        <v>238</v>
      </c>
      <c r="F384" s="120"/>
      <c r="G384" s="120"/>
      <c r="H384" s="120"/>
      <c r="I384" s="120"/>
      <c r="J384" s="58">
        <v>300</v>
      </c>
      <c r="K384" s="58">
        <v>300</v>
      </c>
      <c r="L384" s="110"/>
      <c r="M384" s="84"/>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row>
    <row r="385" spans="1:72" s="10" customFormat="1" ht="25.5">
      <c r="A385" s="14"/>
      <c r="B385" s="14"/>
      <c r="C385" s="43"/>
      <c r="D385" s="15">
        <v>4149</v>
      </c>
      <c r="E385" s="120" t="s">
        <v>211</v>
      </c>
      <c r="F385" s="120"/>
      <c r="G385" s="120"/>
      <c r="H385" s="120"/>
      <c r="I385" s="120"/>
      <c r="J385" s="58">
        <v>15000</v>
      </c>
      <c r="K385" s="58">
        <v>25000</v>
      </c>
      <c r="L385" s="110"/>
      <c r="M385" s="84"/>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row>
    <row r="386" spans="1:72" ht="26.25">
      <c r="A386" s="14"/>
      <c r="B386" s="14"/>
      <c r="C386" s="180">
        <v>418</v>
      </c>
      <c r="D386" s="131" t="s">
        <v>230</v>
      </c>
      <c r="E386" s="131"/>
      <c r="F386" s="131"/>
      <c r="G386" s="131"/>
      <c r="H386" s="131"/>
      <c r="I386" s="131"/>
      <c r="J386" s="53">
        <f>SUM(J387)</f>
        <v>544000</v>
      </c>
      <c r="K386" s="53">
        <f>SUM(K387)</f>
        <v>527000</v>
      </c>
      <c r="L386" s="271"/>
    </row>
    <row r="387" spans="1:72" s="10" customFormat="1" ht="25.5">
      <c r="A387" s="14"/>
      <c r="B387" s="14"/>
      <c r="C387" s="180"/>
      <c r="D387" s="15">
        <v>41811</v>
      </c>
      <c r="E387" s="120" t="s">
        <v>242</v>
      </c>
      <c r="F387" s="120"/>
      <c r="G387" s="120"/>
      <c r="H387" s="120"/>
      <c r="I387" s="120"/>
      <c r="J387" s="58">
        <v>544000</v>
      </c>
      <c r="K387" s="58">
        <v>527000</v>
      </c>
      <c r="L387" s="110"/>
      <c r="M387" s="84"/>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row>
    <row r="388" spans="1:72" s="10" customFormat="1" ht="26.25">
      <c r="A388" s="14"/>
      <c r="B388" s="14"/>
      <c r="C388" s="43">
        <v>419</v>
      </c>
      <c r="D388" s="131" t="s">
        <v>212</v>
      </c>
      <c r="E388" s="131"/>
      <c r="F388" s="131"/>
      <c r="G388" s="131"/>
      <c r="H388" s="131"/>
      <c r="I388" s="131"/>
      <c r="J388" s="53">
        <f>SUM(J389)</f>
        <v>0</v>
      </c>
      <c r="K388" s="53">
        <f>K389</f>
        <v>20000</v>
      </c>
      <c r="L388" s="110"/>
      <c r="M388" s="84"/>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row>
    <row r="389" spans="1:72" s="10" customFormat="1" ht="25.5">
      <c r="A389" s="14"/>
      <c r="B389" s="14"/>
      <c r="C389" s="43"/>
      <c r="D389" s="112">
        <v>4191</v>
      </c>
      <c r="E389" s="111" t="s">
        <v>213</v>
      </c>
      <c r="F389" s="111"/>
      <c r="G389" s="111"/>
      <c r="H389" s="111"/>
      <c r="I389" s="111"/>
      <c r="J389" s="58">
        <v>0</v>
      </c>
      <c r="K389" s="58">
        <v>20000</v>
      </c>
      <c r="L389" s="110"/>
      <c r="M389" s="84"/>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row>
    <row r="390" spans="1:72" s="3" customFormat="1" ht="27" thickBot="1">
      <c r="A390" s="14"/>
      <c r="B390" s="14"/>
      <c r="C390" s="68">
        <v>4</v>
      </c>
      <c r="D390" s="143" t="s">
        <v>139</v>
      </c>
      <c r="E390" s="143"/>
      <c r="F390" s="143"/>
      <c r="G390" s="143"/>
      <c r="H390" s="143"/>
      <c r="I390" s="143"/>
      <c r="J390" s="282">
        <f>SUM(J370+J376+J379+J381+J386+J388)</f>
        <v>655815</v>
      </c>
      <c r="K390" s="282">
        <f>SUM(K370+K376+K379+K381+K386+K388)</f>
        <v>660500</v>
      </c>
      <c r="L390" s="281"/>
      <c r="M390" s="309"/>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row>
    <row r="391" spans="1:72" ht="42" customHeight="1" thickTop="1" thickBot="1">
      <c r="A391" s="14"/>
      <c r="B391" s="14"/>
      <c r="C391" s="8"/>
      <c r="D391" s="7"/>
      <c r="E391" s="7"/>
      <c r="F391" s="7"/>
      <c r="G391" s="7"/>
      <c r="H391" s="7"/>
      <c r="I391" s="7"/>
      <c r="J391" s="7"/>
      <c r="K391" s="7"/>
      <c r="L391" s="309"/>
      <c r="M391" s="309"/>
    </row>
    <row r="392" spans="1:72" s="3" customFormat="1" ht="52.5" thickTop="1" thickBot="1">
      <c r="A392" s="14"/>
      <c r="B392" s="14"/>
      <c r="C392" s="74" t="s">
        <v>35</v>
      </c>
      <c r="D392" s="75" t="s">
        <v>35</v>
      </c>
      <c r="E392" s="146" t="s">
        <v>140</v>
      </c>
      <c r="F392" s="146"/>
      <c r="G392" s="146"/>
      <c r="H392" s="146"/>
      <c r="I392" s="146"/>
      <c r="J392" s="262" t="s">
        <v>312</v>
      </c>
      <c r="K392" s="263" t="s">
        <v>309</v>
      </c>
      <c r="L392" s="250"/>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row>
    <row r="393" spans="1:72" ht="27.75" thickTop="1" thickBot="1">
      <c r="A393" s="14"/>
      <c r="B393" s="14"/>
      <c r="C393" s="62"/>
      <c r="D393" s="145" t="s">
        <v>229</v>
      </c>
      <c r="E393" s="145"/>
      <c r="F393" s="145"/>
      <c r="G393" s="145"/>
      <c r="H393" s="145"/>
      <c r="I393" s="145"/>
      <c r="J393" s="269"/>
      <c r="K393" s="279"/>
      <c r="L393" s="280"/>
      <c r="M393" s="36"/>
    </row>
    <row r="394" spans="1:72" ht="31.5" customHeight="1" thickTop="1">
      <c r="A394" s="14"/>
      <c r="B394" s="14"/>
      <c r="C394" s="59">
        <v>411</v>
      </c>
      <c r="D394" s="141" t="s">
        <v>243</v>
      </c>
      <c r="E394" s="141"/>
      <c r="F394" s="141"/>
      <c r="G394" s="141"/>
      <c r="H394" s="141"/>
      <c r="I394" s="141"/>
      <c r="J394" s="283">
        <f>SUM(J395:J399)</f>
        <v>69450</v>
      </c>
      <c r="K394" s="283">
        <f>SUM(K395:K399)</f>
        <v>94500</v>
      </c>
      <c r="L394" s="271"/>
      <c r="M394" s="36"/>
    </row>
    <row r="395" spans="1:72" s="10" customFormat="1" ht="25.5">
      <c r="A395" s="14"/>
      <c r="B395" s="14"/>
      <c r="C395" s="43"/>
      <c r="D395" s="15">
        <v>4111</v>
      </c>
      <c r="E395" s="120" t="s">
        <v>205</v>
      </c>
      <c r="F395" s="120"/>
      <c r="G395" s="120"/>
      <c r="H395" s="120"/>
      <c r="I395" s="120"/>
      <c r="J395" s="58">
        <v>50340</v>
      </c>
      <c r="K395" s="58">
        <v>71000</v>
      </c>
      <c r="L395" s="110"/>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row>
    <row r="396" spans="1:72" s="10" customFormat="1" ht="25.5">
      <c r="A396" s="14"/>
      <c r="B396" s="14"/>
      <c r="C396" s="43"/>
      <c r="D396" s="15">
        <v>4112</v>
      </c>
      <c r="E396" s="120" t="s">
        <v>244</v>
      </c>
      <c r="F396" s="120"/>
      <c r="G396" s="120"/>
      <c r="H396" s="120"/>
      <c r="I396" s="120"/>
      <c r="J396" s="58">
        <v>2990</v>
      </c>
      <c r="K396" s="58">
        <v>3500</v>
      </c>
      <c r="L396" s="110"/>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row>
    <row r="397" spans="1:72" s="10" customFormat="1" ht="25.5">
      <c r="A397" s="14"/>
      <c r="B397" s="14"/>
      <c r="C397" s="43"/>
      <c r="D397" s="15">
        <v>4113</v>
      </c>
      <c r="E397" s="120" t="s">
        <v>175</v>
      </c>
      <c r="F397" s="120"/>
      <c r="G397" s="120"/>
      <c r="H397" s="120"/>
      <c r="I397" s="120"/>
      <c r="J397" s="58">
        <v>10790</v>
      </c>
      <c r="K397" s="58">
        <v>13000</v>
      </c>
      <c r="L397" s="110"/>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row>
    <row r="398" spans="1:72" s="10" customFormat="1" ht="25.5">
      <c r="A398" s="14"/>
      <c r="B398" s="14"/>
      <c r="C398" s="43"/>
      <c r="D398" s="15">
        <v>4114</v>
      </c>
      <c r="E398" s="120" t="s">
        <v>144</v>
      </c>
      <c r="F398" s="120"/>
      <c r="G398" s="120"/>
      <c r="H398" s="120"/>
      <c r="I398" s="120"/>
      <c r="J398" s="58">
        <v>4680</v>
      </c>
      <c r="K398" s="58">
        <v>6500</v>
      </c>
      <c r="L398" s="110"/>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row>
    <row r="399" spans="1:72" s="10" customFormat="1" ht="25.5">
      <c r="A399" s="14"/>
      <c r="B399" s="14"/>
      <c r="C399" s="43"/>
      <c r="D399" s="15">
        <v>4115</v>
      </c>
      <c r="E399" s="120" t="s">
        <v>145</v>
      </c>
      <c r="F399" s="120"/>
      <c r="G399" s="120"/>
      <c r="H399" s="120"/>
      <c r="I399" s="120"/>
      <c r="J399" s="58">
        <v>650</v>
      </c>
      <c r="K399" s="58">
        <v>500</v>
      </c>
      <c r="L399" s="110"/>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row>
    <row r="400" spans="1:72" ht="26.25">
      <c r="A400" s="14"/>
      <c r="B400" s="14"/>
      <c r="C400" s="43">
        <v>412</v>
      </c>
      <c r="D400" s="131" t="s">
        <v>178</v>
      </c>
      <c r="E400" s="131"/>
      <c r="F400" s="131"/>
      <c r="G400" s="131"/>
      <c r="H400" s="131"/>
      <c r="I400" s="131"/>
      <c r="J400" s="53">
        <f>SUM(J401:J402)</f>
        <v>850</v>
      </c>
      <c r="K400" s="53">
        <f>SUM(K401:K402)</f>
        <v>500</v>
      </c>
      <c r="L400" s="271"/>
    </row>
    <row r="401" spans="1:72" s="10" customFormat="1" ht="25.5">
      <c r="A401" s="14"/>
      <c r="B401" s="14"/>
      <c r="C401" s="43"/>
      <c r="D401" s="15">
        <v>4123</v>
      </c>
      <c r="E401" s="120" t="s">
        <v>245</v>
      </c>
      <c r="F401" s="120"/>
      <c r="G401" s="120"/>
      <c r="H401" s="120"/>
      <c r="I401" s="120"/>
      <c r="J401" s="58">
        <v>0</v>
      </c>
      <c r="K401" s="58">
        <v>0</v>
      </c>
      <c r="L401" s="110"/>
      <c r="M401" s="84"/>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row>
    <row r="402" spans="1:72" s="10" customFormat="1" ht="25.5">
      <c r="A402" s="14"/>
      <c r="B402" s="14"/>
      <c r="C402" s="43"/>
      <c r="D402" s="15">
        <v>4127</v>
      </c>
      <c r="E402" s="120" t="s">
        <v>246</v>
      </c>
      <c r="F402" s="120"/>
      <c r="G402" s="120"/>
      <c r="H402" s="120"/>
      <c r="I402" s="120"/>
      <c r="J402" s="58">
        <v>850</v>
      </c>
      <c r="K402" s="58">
        <v>500</v>
      </c>
      <c r="L402" s="110"/>
      <c r="M402" s="84"/>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row>
    <row r="403" spans="1:72" ht="26.25">
      <c r="A403" s="14"/>
      <c r="B403" s="14"/>
      <c r="C403" s="43">
        <v>413</v>
      </c>
      <c r="D403" s="131" t="s">
        <v>249</v>
      </c>
      <c r="E403" s="131"/>
      <c r="F403" s="131"/>
      <c r="G403" s="131"/>
      <c r="H403" s="131"/>
      <c r="I403" s="131"/>
      <c r="J403" s="53">
        <f>SUM(J404)</f>
        <v>0</v>
      </c>
      <c r="K403" s="53">
        <f>SUM(K404)</f>
        <v>0</v>
      </c>
      <c r="L403" s="271"/>
    </row>
    <row r="404" spans="1:72" s="10" customFormat="1" ht="25.5">
      <c r="A404" s="14"/>
      <c r="B404" s="14"/>
      <c r="C404" s="43"/>
      <c r="D404" s="15">
        <v>4135</v>
      </c>
      <c r="E404" s="120" t="s">
        <v>149</v>
      </c>
      <c r="F404" s="120"/>
      <c r="G404" s="120"/>
      <c r="H404" s="120"/>
      <c r="I404" s="120"/>
      <c r="J404" s="58">
        <v>0</v>
      </c>
      <c r="K404" s="58">
        <v>0</v>
      </c>
      <c r="L404" s="110"/>
      <c r="M404" s="84"/>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row>
    <row r="405" spans="1:72" ht="26.25">
      <c r="A405" s="14"/>
      <c r="B405" s="14"/>
      <c r="C405" s="43">
        <v>414</v>
      </c>
      <c r="D405" s="193" t="s">
        <v>247</v>
      </c>
      <c r="E405" s="131"/>
      <c r="F405" s="131"/>
      <c r="G405" s="131"/>
      <c r="H405" s="131"/>
      <c r="I405" s="131"/>
      <c r="J405" s="53">
        <f>SUM(J406:J409)</f>
        <v>55150</v>
      </c>
      <c r="K405" s="53">
        <f>SUM(K406:K409)</f>
        <v>50850</v>
      </c>
      <c r="L405" s="271"/>
    </row>
    <row r="406" spans="1:72" s="10" customFormat="1" ht="25.5">
      <c r="A406" s="14"/>
      <c r="B406" s="14"/>
      <c r="C406" s="43"/>
      <c r="D406" s="15">
        <v>4141</v>
      </c>
      <c r="E406" s="120" t="s">
        <v>164</v>
      </c>
      <c r="F406" s="120"/>
      <c r="G406" s="120"/>
      <c r="H406" s="120"/>
      <c r="I406" s="120"/>
      <c r="J406" s="58">
        <v>400</v>
      </c>
      <c r="K406" s="58">
        <v>200</v>
      </c>
      <c r="L406" s="110"/>
      <c r="M406" s="84"/>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row>
    <row r="407" spans="1:72" s="10" customFormat="1" ht="25.5">
      <c r="A407" s="14"/>
      <c r="B407" s="14"/>
      <c r="C407" s="43"/>
      <c r="D407" s="15">
        <v>4142</v>
      </c>
      <c r="E407" s="120" t="s">
        <v>165</v>
      </c>
      <c r="F407" s="120"/>
      <c r="G407" s="120"/>
      <c r="H407" s="120"/>
      <c r="I407" s="120"/>
      <c r="J407" s="58">
        <v>450</v>
      </c>
      <c r="K407" s="58">
        <v>450</v>
      </c>
      <c r="L407" s="110"/>
      <c r="M407" s="84"/>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row>
    <row r="408" spans="1:72" s="10" customFormat="1" ht="25.5">
      <c r="A408" s="14"/>
      <c r="B408" s="14"/>
      <c r="C408" s="43"/>
      <c r="D408" s="15">
        <v>4148</v>
      </c>
      <c r="E408" s="120" t="s">
        <v>248</v>
      </c>
      <c r="F408" s="120"/>
      <c r="G408" s="120"/>
      <c r="H408" s="120"/>
      <c r="I408" s="120"/>
      <c r="J408" s="58">
        <v>300</v>
      </c>
      <c r="K408" s="58">
        <v>200</v>
      </c>
      <c r="L408" s="110"/>
      <c r="M408" s="84"/>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row>
    <row r="409" spans="1:72" s="10" customFormat="1" ht="25.5">
      <c r="A409" s="14"/>
      <c r="B409" s="14"/>
      <c r="C409" s="43"/>
      <c r="D409" s="15">
        <v>4149</v>
      </c>
      <c r="E409" s="120" t="s">
        <v>255</v>
      </c>
      <c r="F409" s="120"/>
      <c r="G409" s="120"/>
      <c r="H409" s="120"/>
      <c r="I409" s="120"/>
      <c r="J409" s="58">
        <v>54000</v>
      </c>
      <c r="K409" s="58">
        <v>50000</v>
      </c>
      <c r="L409" s="110"/>
      <c r="M409" s="84"/>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row>
    <row r="410" spans="1:72" s="10" customFormat="1" ht="61.5" customHeight="1">
      <c r="A410" s="14"/>
      <c r="B410" s="14"/>
      <c r="C410" s="43">
        <v>431</v>
      </c>
      <c r="D410" s="132" t="s">
        <v>250</v>
      </c>
      <c r="E410" s="132"/>
      <c r="F410" s="132"/>
      <c r="G410" s="132"/>
      <c r="H410" s="132"/>
      <c r="I410" s="132"/>
      <c r="J410" s="284">
        <v>1000</v>
      </c>
      <c r="K410" s="284">
        <f>SUM(K411)</f>
        <v>500</v>
      </c>
      <c r="L410" s="271"/>
      <c r="M410" s="84"/>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row>
    <row r="411" spans="1:72" s="10" customFormat="1" ht="27" thickBot="1">
      <c r="A411" s="14"/>
      <c r="B411" s="14"/>
      <c r="C411" s="51"/>
      <c r="D411" s="77">
        <v>43181</v>
      </c>
      <c r="E411" s="196" t="s">
        <v>220</v>
      </c>
      <c r="F411" s="196"/>
      <c r="G411" s="196"/>
      <c r="H411" s="196"/>
      <c r="I411" s="196"/>
      <c r="J411" s="235">
        <v>1000</v>
      </c>
      <c r="K411" s="235">
        <v>500</v>
      </c>
      <c r="L411" s="110"/>
      <c r="M411" s="84"/>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row>
    <row r="412" spans="1:72" s="3" customFormat="1" ht="55.5" customHeight="1" thickTop="1" thickBot="1">
      <c r="A412" s="14"/>
      <c r="B412" s="14"/>
      <c r="C412" s="70">
        <v>4</v>
      </c>
      <c r="D412" s="148" t="s">
        <v>227</v>
      </c>
      <c r="E412" s="147"/>
      <c r="F412" s="147"/>
      <c r="G412" s="147"/>
      <c r="H412" s="147"/>
      <c r="I412" s="147"/>
      <c r="J412" s="276">
        <f>SUM(J394,J400,J403,J405,J410)</f>
        <v>126450</v>
      </c>
      <c r="K412" s="276">
        <f>SUM(K394,K400,K403,K405,K410)</f>
        <v>146350</v>
      </c>
      <c r="L412" s="281"/>
      <c r="M412" s="84"/>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row>
    <row r="413" spans="1:72" s="3" customFormat="1" ht="21.75" thickTop="1" thickBot="1">
      <c r="A413" s="14"/>
      <c r="B413" s="14"/>
      <c r="C413" s="20"/>
      <c r="D413" s="21"/>
      <c r="E413" s="21"/>
      <c r="F413" s="21"/>
      <c r="G413" s="21"/>
      <c r="H413" s="21"/>
      <c r="I413" s="21"/>
      <c r="J413" s="22"/>
      <c r="K413" s="22"/>
      <c r="L413" s="270"/>
      <c r="M413" s="270"/>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c r="BF413" s="36"/>
      <c r="BG413" s="36"/>
      <c r="BH413" s="36"/>
      <c r="BI413" s="36"/>
      <c r="BJ413" s="36"/>
      <c r="BK413" s="36"/>
      <c r="BL413" s="36"/>
      <c r="BM413" s="36"/>
      <c r="BN413" s="36"/>
      <c r="BO413" s="36"/>
      <c r="BP413" s="36"/>
      <c r="BQ413" s="36"/>
      <c r="BR413" s="36"/>
      <c r="BS413" s="36"/>
      <c r="BT413" s="36"/>
    </row>
    <row r="414" spans="1:72" s="3" customFormat="1" ht="52.5" thickTop="1" thickBot="1">
      <c r="A414" s="14"/>
      <c r="B414" s="14"/>
      <c r="C414" s="74" t="s">
        <v>35</v>
      </c>
      <c r="D414" s="75" t="s">
        <v>35</v>
      </c>
      <c r="E414" s="146" t="s">
        <v>140</v>
      </c>
      <c r="F414" s="146"/>
      <c r="G414" s="146"/>
      <c r="H414" s="146"/>
      <c r="I414" s="146"/>
      <c r="J414" s="262" t="s">
        <v>306</v>
      </c>
      <c r="K414" s="263" t="s">
        <v>307</v>
      </c>
      <c r="L414" s="250"/>
      <c r="M414" s="84"/>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c r="BE414" s="36"/>
      <c r="BF414" s="36"/>
      <c r="BG414" s="36"/>
      <c r="BH414" s="36"/>
      <c r="BI414" s="36"/>
      <c r="BJ414" s="36"/>
      <c r="BK414" s="36"/>
      <c r="BL414" s="36"/>
      <c r="BM414" s="36"/>
      <c r="BN414" s="36"/>
      <c r="BO414" s="36"/>
      <c r="BP414" s="36"/>
      <c r="BQ414" s="36"/>
      <c r="BR414" s="36"/>
      <c r="BS414" s="36"/>
      <c r="BT414" s="36"/>
    </row>
    <row r="415" spans="1:72" s="3" customFormat="1" ht="27.75" thickTop="1" thickBot="1">
      <c r="A415" s="14"/>
      <c r="B415" s="14"/>
      <c r="C415" s="61"/>
      <c r="D415" s="194" t="s">
        <v>228</v>
      </c>
      <c r="E415" s="194"/>
      <c r="F415" s="194"/>
      <c r="G415" s="194"/>
      <c r="H415" s="194"/>
      <c r="I415" s="194"/>
      <c r="J415" s="275"/>
      <c r="K415" s="279"/>
      <c r="L415" s="280"/>
      <c r="M415" s="84"/>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c r="BE415" s="36"/>
      <c r="BF415" s="36"/>
      <c r="BG415" s="36"/>
      <c r="BH415" s="36"/>
      <c r="BI415" s="36"/>
      <c r="BJ415" s="36"/>
      <c r="BK415" s="36"/>
      <c r="BL415" s="36"/>
      <c r="BM415" s="36"/>
      <c r="BN415" s="36"/>
      <c r="BO415" s="36"/>
      <c r="BP415" s="36"/>
      <c r="BQ415" s="36"/>
      <c r="BR415" s="36"/>
      <c r="BS415" s="36"/>
      <c r="BT415" s="36"/>
    </row>
    <row r="416" spans="1:72" s="3" customFormat="1" ht="27" thickTop="1">
      <c r="A416" s="14"/>
      <c r="B416" s="14"/>
      <c r="C416" s="59">
        <v>411</v>
      </c>
      <c r="D416" s="141" t="s">
        <v>259</v>
      </c>
      <c r="E416" s="141"/>
      <c r="F416" s="141"/>
      <c r="G416" s="141"/>
      <c r="H416" s="141"/>
      <c r="I416" s="141"/>
      <c r="J416" s="60">
        <f>SUM(J417:J421)</f>
        <v>75280</v>
      </c>
      <c r="K416" s="60">
        <f>SUM(K417:K421)</f>
        <v>74400</v>
      </c>
      <c r="L416" s="271"/>
      <c r="M416" s="84"/>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c r="BF416" s="36"/>
      <c r="BG416" s="36"/>
      <c r="BH416" s="36"/>
      <c r="BI416" s="36"/>
      <c r="BJ416" s="36"/>
      <c r="BK416" s="36"/>
      <c r="BL416" s="36"/>
      <c r="BM416" s="36"/>
      <c r="BN416" s="36"/>
      <c r="BO416" s="36"/>
      <c r="BP416" s="36"/>
      <c r="BQ416" s="36"/>
      <c r="BR416" s="36"/>
      <c r="BS416" s="36"/>
      <c r="BT416" s="36"/>
    </row>
    <row r="417" spans="1:72" s="10" customFormat="1" ht="32.25" customHeight="1">
      <c r="A417" s="14"/>
      <c r="B417" s="14"/>
      <c r="C417" s="43"/>
      <c r="D417" s="15">
        <v>4111</v>
      </c>
      <c r="E417" s="120" t="s">
        <v>205</v>
      </c>
      <c r="F417" s="120"/>
      <c r="G417" s="120"/>
      <c r="H417" s="120"/>
      <c r="I417" s="120"/>
      <c r="J417" s="58">
        <v>52300</v>
      </c>
      <c r="K417" s="58">
        <v>55000</v>
      </c>
      <c r="L417" s="110"/>
      <c r="M417" s="84"/>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c r="BE417" s="36"/>
      <c r="BF417" s="36"/>
      <c r="BG417" s="36"/>
      <c r="BH417" s="36"/>
      <c r="BI417" s="36"/>
      <c r="BJ417" s="36"/>
      <c r="BK417" s="36"/>
      <c r="BL417" s="36"/>
      <c r="BM417" s="36"/>
      <c r="BN417" s="36"/>
      <c r="BO417" s="36"/>
      <c r="BP417" s="36"/>
      <c r="BQ417" s="36"/>
      <c r="BR417" s="36"/>
      <c r="BS417" s="36"/>
      <c r="BT417" s="36"/>
    </row>
    <row r="418" spans="1:72" s="10" customFormat="1" ht="25.5">
      <c r="A418" s="14"/>
      <c r="B418" s="14"/>
      <c r="C418" s="43"/>
      <c r="D418" s="15">
        <v>4112</v>
      </c>
      <c r="E418" s="120" t="s">
        <v>251</v>
      </c>
      <c r="F418" s="120"/>
      <c r="G418" s="120"/>
      <c r="H418" s="120"/>
      <c r="I418" s="120"/>
      <c r="J418" s="58">
        <v>4000</v>
      </c>
      <c r="K418" s="58">
        <v>2500</v>
      </c>
      <c r="L418" s="110"/>
      <c r="M418" s="84"/>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row>
    <row r="419" spans="1:72" s="10" customFormat="1" ht="29.25" customHeight="1">
      <c r="A419" s="14"/>
      <c r="B419" s="14"/>
      <c r="C419" s="43"/>
      <c r="D419" s="15">
        <v>4113</v>
      </c>
      <c r="E419" s="120" t="s">
        <v>175</v>
      </c>
      <c r="F419" s="120"/>
      <c r="G419" s="120"/>
      <c r="H419" s="120"/>
      <c r="I419" s="120"/>
      <c r="J419" s="58">
        <v>11500</v>
      </c>
      <c r="K419" s="58">
        <v>11000</v>
      </c>
      <c r="L419" s="110"/>
      <c r="M419" s="84"/>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c r="BE419" s="36"/>
      <c r="BF419" s="36"/>
      <c r="BG419" s="36"/>
      <c r="BH419" s="36"/>
      <c r="BI419" s="36"/>
      <c r="BJ419" s="36"/>
      <c r="BK419" s="36"/>
      <c r="BL419" s="36"/>
      <c r="BM419" s="36"/>
      <c r="BN419" s="36"/>
      <c r="BO419" s="36"/>
      <c r="BP419" s="36"/>
      <c r="BQ419" s="36"/>
      <c r="BR419" s="36"/>
      <c r="BS419" s="36"/>
      <c r="BT419" s="36"/>
    </row>
    <row r="420" spans="1:72" s="10" customFormat="1" ht="25.5">
      <c r="A420" s="14"/>
      <c r="B420" s="14"/>
      <c r="C420" s="43"/>
      <c r="D420" s="15">
        <v>4114</v>
      </c>
      <c r="E420" s="120" t="s">
        <v>207</v>
      </c>
      <c r="F420" s="120"/>
      <c r="G420" s="120"/>
      <c r="H420" s="120"/>
      <c r="I420" s="120"/>
      <c r="J420" s="58">
        <v>6500</v>
      </c>
      <c r="K420" s="58">
        <v>5500</v>
      </c>
      <c r="L420" s="110"/>
      <c r="M420" s="84"/>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M420" s="36"/>
      <c r="BN420" s="36"/>
      <c r="BO420" s="36"/>
      <c r="BP420" s="36"/>
      <c r="BQ420" s="36"/>
      <c r="BR420" s="36"/>
      <c r="BS420" s="36"/>
      <c r="BT420" s="36"/>
    </row>
    <row r="421" spans="1:72" s="10" customFormat="1" ht="25.5">
      <c r="A421" s="14"/>
      <c r="B421" s="14"/>
      <c r="C421" s="43"/>
      <c r="D421" s="15">
        <v>4115</v>
      </c>
      <c r="E421" s="120" t="s">
        <v>145</v>
      </c>
      <c r="F421" s="120"/>
      <c r="G421" s="120"/>
      <c r="H421" s="120"/>
      <c r="I421" s="120"/>
      <c r="J421" s="58">
        <v>980</v>
      </c>
      <c r="K421" s="58">
        <v>400</v>
      </c>
      <c r="L421" s="110"/>
      <c r="M421" s="84"/>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M421" s="36"/>
      <c r="BN421" s="36"/>
      <c r="BO421" s="36"/>
      <c r="BP421" s="36"/>
      <c r="BQ421" s="36"/>
      <c r="BR421" s="36"/>
      <c r="BS421" s="36"/>
      <c r="BT421" s="36"/>
    </row>
    <row r="422" spans="1:72" ht="26.25">
      <c r="A422" s="14"/>
      <c r="B422" s="14"/>
      <c r="C422" s="43">
        <v>412</v>
      </c>
      <c r="D422" s="131" t="s">
        <v>178</v>
      </c>
      <c r="E422" s="131"/>
      <c r="F422" s="131"/>
      <c r="G422" s="131"/>
      <c r="H422" s="131"/>
      <c r="I422" s="131"/>
      <c r="J422" s="53">
        <f>SUM(J423:J424)</f>
        <v>200</v>
      </c>
      <c r="K422" s="53">
        <f>SUM(K423:K424)</f>
        <v>300</v>
      </c>
      <c r="L422" s="271"/>
    </row>
    <row r="423" spans="1:72" s="10" customFormat="1" ht="25.5">
      <c r="A423" s="14"/>
      <c r="B423" s="14"/>
      <c r="C423" s="43"/>
      <c r="D423" s="15">
        <v>4123</v>
      </c>
      <c r="E423" s="120" t="s">
        <v>147</v>
      </c>
      <c r="F423" s="120"/>
      <c r="G423" s="120"/>
      <c r="H423" s="120"/>
      <c r="I423" s="120"/>
      <c r="J423" s="58">
        <v>0</v>
      </c>
      <c r="K423" s="58">
        <v>0</v>
      </c>
      <c r="L423" s="110"/>
      <c r="M423" s="84"/>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c r="BE423" s="36"/>
      <c r="BF423" s="36"/>
      <c r="BG423" s="36"/>
      <c r="BH423" s="36"/>
      <c r="BI423" s="36"/>
      <c r="BJ423" s="36"/>
      <c r="BK423" s="36"/>
      <c r="BL423" s="36"/>
      <c r="BM423" s="36"/>
      <c r="BN423" s="36"/>
      <c r="BO423" s="36"/>
      <c r="BP423" s="36"/>
      <c r="BQ423" s="36"/>
      <c r="BR423" s="36"/>
      <c r="BS423" s="36"/>
      <c r="BT423" s="36"/>
    </row>
    <row r="424" spans="1:72" s="10" customFormat="1" ht="25.5">
      <c r="A424" s="14"/>
      <c r="B424" s="14"/>
      <c r="C424" s="43"/>
      <c r="D424" s="15">
        <v>4127</v>
      </c>
      <c r="E424" s="120" t="s">
        <v>252</v>
      </c>
      <c r="F424" s="120"/>
      <c r="G424" s="120"/>
      <c r="H424" s="120"/>
      <c r="I424" s="120"/>
      <c r="J424" s="58">
        <v>200</v>
      </c>
      <c r="K424" s="58">
        <v>300</v>
      </c>
      <c r="L424" s="110"/>
      <c r="M424" s="84"/>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row>
    <row r="425" spans="1:72" ht="26.25">
      <c r="A425" s="14"/>
      <c r="B425" s="14"/>
      <c r="C425" s="43">
        <v>413</v>
      </c>
      <c r="D425" s="131" t="s">
        <v>82</v>
      </c>
      <c r="E425" s="131"/>
      <c r="F425" s="131"/>
      <c r="G425" s="131"/>
      <c r="H425" s="131"/>
      <c r="I425" s="131"/>
      <c r="J425" s="53">
        <f>SUM(J426)</f>
        <v>0</v>
      </c>
      <c r="K425" s="53">
        <f>SUM(K426)</f>
        <v>0</v>
      </c>
      <c r="L425" s="271"/>
    </row>
    <row r="426" spans="1:72" s="10" customFormat="1" ht="25.5">
      <c r="A426" s="14"/>
      <c r="B426" s="14"/>
      <c r="C426" s="43"/>
      <c r="D426" s="15">
        <v>4135</v>
      </c>
      <c r="E426" s="120" t="s">
        <v>149</v>
      </c>
      <c r="F426" s="120"/>
      <c r="G426" s="120"/>
      <c r="H426" s="120"/>
      <c r="I426" s="120"/>
      <c r="J426" s="58">
        <v>0</v>
      </c>
      <c r="K426" s="58">
        <v>0</v>
      </c>
      <c r="L426" s="110"/>
      <c r="M426" s="84"/>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c r="BF426" s="36"/>
      <c r="BG426" s="36"/>
      <c r="BH426" s="36"/>
      <c r="BI426" s="36"/>
      <c r="BJ426" s="36"/>
      <c r="BK426" s="36"/>
      <c r="BL426" s="36"/>
      <c r="BM426" s="36"/>
      <c r="BN426" s="36"/>
      <c r="BO426" s="36"/>
      <c r="BP426" s="36"/>
      <c r="BQ426" s="36"/>
      <c r="BR426" s="36"/>
      <c r="BS426" s="36"/>
      <c r="BT426" s="36"/>
    </row>
    <row r="427" spans="1:72" ht="26.25">
      <c r="A427" s="14"/>
      <c r="B427" s="14"/>
      <c r="C427" s="43">
        <v>414</v>
      </c>
      <c r="D427" s="131" t="s">
        <v>150</v>
      </c>
      <c r="E427" s="131"/>
      <c r="F427" s="131"/>
      <c r="G427" s="131"/>
      <c r="H427" s="131"/>
      <c r="I427" s="131"/>
      <c r="J427" s="53">
        <f>SUM(J428:J432)</f>
        <v>11650</v>
      </c>
      <c r="K427" s="53">
        <f>SUM(K428:K432)</f>
        <v>16550</v>
      </c>
      <c r="L427" s="271"/>
    </row>
    <row r="428" spans="1:72" s="10" customFormat="1" ht="25.5">
      <c r="A428" s="14"/>
      <c r="B428" s="14"/>
      <c r="C428" s="43"/>
      <c r="D428" s="15">
        <v>4141</v>
      </c>
      <c r="E428" s="120" t="s">
        <v>164</v>
      </c>
      <c r="F428" s="120"/>
      <c r="G428" s="120"/>
      <c r="H428" s="120"/>
      <c r="I428" s="120"/>
      <c r="J428" s="58">
        <v>150</v>
      </c>
      <c r="K428" s="58">
        <v>150</v>
      </c>
      <c r="L428" s="110"/>
      <c r="M428" s="309"/>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row>
    <row r="429" spans="1:72" s="10" customFormat="1" ht="25.5">
      <c r="A429" s="14"/>
      <c r="B429" s="14"/>
      <c r="C429" s="43"/>
      <c r="D429" s="15">
        <v>4142</v>
      </c>
      <c r="E429" s="120" t="s">
        <v>165</v>
      </c>
      <c r="F429" s="120"/>
      <c r="G429" s="120"/>
      <c r="H429" s="120"/>
      <c r="I429" s="120"/>
      <c r="J429" s="58">
        <v>200</v>
      </c>
      <c r="K429" s="58">
        <v>200</v>
      </c>
      <c r="L429" s="110"/>
      <c r="M429" s="270"/>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row>
    <row r="430" spans="1:72" s="10" customFormat="1" ht="25.5">
      <c r="A430" s="14"/>
      <c r="B430" s="14"/>
      <c r="C430" s="43"/>
      <c r="D430" s="15">
        <v>4146</v>
      </c>
      <c r="E430" s="120" t="s">
        <v>253</v>
      </c>
      <c r="F430" s="120"/>
      <c r="G430" s="120"/>
      <c r="H430" s="120"/>
      <c r="I430" s="120"/>
      <c r="J430" s="58">
        <v>10000</v>
      </c>
      <c r="K430" s="58">
        <v>15000</v>
      </c>
      <c r="L430" s="110"/>
      <c r="M430" s="84"/>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c r="BF430" s="36"/>
      <c r="BG430" s="36"/>
      <c r="BH430" s="36"/>
      <c r="BI430" s="36"/>
      <c r="BJ430" s="36"/>
      <c r="BK430" s="36"/>
      <c r="BL430" s="36"/>
      <c r="BM430" s="36"/>
      <c r="BN430" s="36"/>
      <c r="BO430" s="36"/>
      <c r="BP430" s="36"/>
      <c r="BQ430" s="36"/>
      <c r="BR430" s="36"/>
      <c r="BS430" s="36"/>
      <c r="BT430" s="36"/>
    </row>
    <row r="431" spans="1:72" s="10" customFormat="1" ht="25.5">
      <c r="A431" s="14"/>
      <c r="B431" s="14"/>
      <c r="C431" s="43"/>
      <c r="D431" s="15">
        <v>4148</v>
      </c>
      <c r="E431" s="120" t="s">
        <v>254</v>
      </c>
      <c r="F431" s="120"/>
      <c r="G431" s="120"/>
      <c r="H431" s="120"/>
      <c r="I431" s="120"/>
      <c r="J431" s="58">
        <v>300</v>
      </c>
      <c r="K431" s="58">
        <v>200</v>
      </c>
      <c r="L431" s="110"/>
      <c r="M431" s="84"/>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c r="BE431" s="36"/>
      <c r="BF431" s="36"/>
      <c r="BG431" s="36"/>
      <c r="BH431" s="36"/>
      <c r="BI431" s="36"/>
      <c r="BJ431" s="36"/>
      <c r="BK431" s="36"/>
      <c r="BL431" s="36"/>
      <c r="BM431" s="36"/>
      <c r="BN431" s="36"/>
      <c r="BO431" s="36"/>
      <c r="BP431" s="36"/>
      <c r="BQ431" s="36"/>
      <c r="BR431" s="36"/>
      <c r="BS431" s="36"/>
      <c r="BT431" s="36"/>
    </row>
    <row r="432" spans="1:72" s="10" customFormat="1" ht="26.25" thickBot="1">
      <c r="A432" s="14"/>
      <c r="B432" s="14"/>
      <c r="C432" s="51"/>
      <c r="D432" s="16">
        <v>4149</v>
      </c>
      <c r="E432" s="201" t="s">
        <v>152</v>
      </c>
      <c r="F432" s="202"/>
      <c r="G432" s="202"/>
      <c r="H432" s="202"/>
      <c r="I432" s="203"/>
      <c r="J432" s="235">
        <v>1000</v>
      </c>
      <c r="K432" s="235">
        <v>1000</v>
      </c>
      <c r="L432" s="110"/>
      <c r="M432" s="84"/>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c r="BC432" s="36"/>
      <c r="BD432" s="36"/>
      <c r="BE432" s="36"/>
      <c r="BF432" s="36"/>
      <c r="BG432" s="36"/>
      <c r="BH432" s="36"/>
      <c r="BI432" s="36"/>
      <c r="BJ432" s="36"/>
      <c r="BK432" s="36"/>
      <c r="BL432" s="36"/>
      <c r="BM432" s="36"/>
      <c r="BN432" s="36"/>
      <c r="BO432" s="36"/>
      <c r="BP432" s="36"/>
      <c r="BQ432" s="36"/>
      <c r="BR432" s="36"/>
      <c r="BS432" s="36"/>
      <c r="BT432" s="36"/>
    </row>
    <row r="433" spans="1:72" ht="27.75" thickTop="1" thickBot="1">
      <c r="A433" s="14"/>
      <c r="B433" s="36"/>
      <c r="C433" s="70">
        <v>4</v>
      </c>
      <c r="D433" s="147" t="s">
        <v>139</v>
      </c>
      <c r="E433" s="147"/>
      <c r="F433" s="147"/>
      <c r="G433" s="147"/>
      <c r="H433" s="147"/>
      <c r="I433" s="147"/>
      <c r="J433" s="276">
        <f>SUM(J416,J422,J425,J427)</f>
        <v>87130</v>
      </c>
      <c r="K433" s="276">
        <f>SUM(K416,K422,K425,K427)</f>
        <v>91250</v>
      </c>
      <c r="L433" s="281"/>
    </row>
    <row r="434" spans="1:72" ht="21.75" thickTop="1" thickBot="1">
      <c r="A434" s="14"/>
      <c r="B434" s="14"/>
      <c r="C434" s="20"/>
      <c r="D434" s="21"/>
      <c r="E434" s="21"/>
      <c r="F434" s="21"/>
      <c r="G434" s="21"/>
      <c r="H434" s="21"/>
      <c r="I434" s="21"/>
      <c r="J434" s="21"/>
      <c r="K434" s="22"/>
      <c r="L434" s="270"/>
    </row>
    <row r="435" spans="1:72" ht="52.5" thickTop="1" thickBot="1">
      <c r="A435" s="14"/>
      <c r="B435" s="14"/>
      <c r="C435" s="74" t="s">
        <v>35</v>
      </c>
      <c r="D435" s="75" t="s">
        <v>35</v>
      </c>
      <c r="E435" s="146" t="s">
        <v>36</v>
      </c>
      <c r="F435" s="146"/>
      <c r="G435" s="146"/>
      <c r="H435" s="146"/>
      <c r="I435" s="146"/>
      <c r="J435" s="262" t="s">
        <v>37</v>
      </c>
      <c r="K435" s="263" t="s">
        <v>309</v>
      </c>
      <c r="L435" s="250"/>
    </row>
    <row r="436" spans="1:72" s="3" customFormat="1" ht="27" thickTop="1">
      <c r="A436" s="14"/>
      <c r="B436" s="14"/>
      <c r="C436" s="47"/>
      <c r="D436" s="144" t="s">
        <v>300</v>
      </c>
      <c r="E436" s="144"/>
      <c r="F436" s="144"/>
      <c r="G436" s="144"/>
      <c r="H436" s="144"/>
      <c r="I436" s="144"/>
      <c r="J436" s="285"/>
      <c r="K436" s="286"/>
      <c r="L436" s="280"/>
      <c r="M436" s="84"/>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c r="BF436" s="36"/>
      <c r="BG436" s="36"/>
      <c r="BH436" s="36"/>
      <c r="BI436" s="36"/>
      <c r="BJ436" s="36"/>
      <c r="BK436" s="36"/>
      <c r="BL436" s="36"/>
      <c r="BM436" s="36"/>
      <c r="BN436" s="36"/>
      <c r="BO436" s="36"/>
      <c r="BP436" s="36"/>
      <c r="BQ436" s="36"/>
      <c r="BR436" s="36"/>
      <c r="BS436" s="36"/>
      <c r="BT436" s="36"/>
    </row>
    <row r="437" spans="1:72" ht="22.5" customHeight="1">
      <c r="A437" s="14"/>
      <c r="B437" s="14"/>
      <c r="C437" s="43">
        <v>411</v>
      </c>
      <c r="D437" s="41"/>
      <c r="E437" s="131" t="s">
        <v>258</v>
      </c>
      <c r="F437" s="131"/>
      <c r="G437" s="131"/>
      <c r="H437" s="131"/>
      <c r="I437" s="131"/>
      <c r="J437" s="53">
        <f>SUM(J438:J442)</f>
        <v>123300</v>
      </c>
      <c r="K437" s="53">
        <f>SUM(K438:K442)</f>
        <v>131600</v>
      </c>
      <c r="L437" s="271"/>
    </row>
    <row r="438" spans="1:72" s="10" customFormat="1" ht="26.25" customHeight="1">
      <c r="A438" s="14"/>
      <c r="B438" s="14"/>
      <c r="C438" s="43"/>
      <c r="D438" s="15">
        <v>4111</v>
      </c>
      <c r="E438" s="120" t="s">
        <v>205</v>
      </c>
      <c r="F438" s="120"/>
      <c r="G438" s="120"/>
      <c r="H438" s="120"/>
      <c r="I438" s="120"/>
      <c r="J438" s="58">
        <v>89000</v>
      </c>
      <c r="K438" s="58">
        <v>101000</v>
      </c>
      <c r="L438" s="110"/>
      <c r="M438" s="84"/>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c r="BF438" s="36"/>
      <c r="BG438" s="36"/>
      <c r="BH438" s="36"/>
      <c r="BI438" s="36"/>
      <c r="BJ438" s="36"/>
      <c r="BK438" s="36"/>
      <c r="BL438" s="36"/>
      <c r="BM438" s="36"/>
      <c r="BN438" s="36"/>
      <c r="BO438" s="36"/>
      <c r="BP438" s="36"/>
      <c r="BQ438" s="36"/>
      <c r="BR438" s="36"/>
      <c r="BS438" s="36"/>
      <c r="BT438" s="36"/>
    </row>
    <row r="439" spans="1:72" s="10" customFormat="1" ht="25.5" customHeight="1">
      <c r="A439" s="14"/>
      <c r="B439" s="14"/>
      <c r="C439" s="43"/>
      <c r="D439" s="15">
        <v>4112</v>
      </c>
      <c r="E439" s="120" t="s">
        <v>256</v>
      </c>
      <c r="F439" s="120"/>
      <c r="G439" s="120"/>
      <c r="H439" s="120"/>
      <c r="I439" s="120"/>
      <c r="J439" s="58">
        <v>4000</v>
      </c>
      <c r="K439" s="58">
        <v>1800</v>
      </c>
      <c r="L439" s="110"/>
      <c r="M439" s="84"/>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c r="BC439" s="36"/>
      <c r="BD439" s="36"/>
      <c r="BE439" s="36"/>
      <c r="BF439" s="36"/>
      <c r="BG439" s="36"/>
      <c r="BH439" s="36"/>
      <c r="BI439" s="36"/>
      <c r="BJ439" s="36"/>
      <c r="BK439" s="36"/>
      <c r="BL439" s="36"/>
      <c r="BM439" s="36"/>
      <c r="BN439" s="36"/>
      <c r="BO439" s="36"/>
      <c r="BP439" s="36"/>
      <c r="BQ439" s="36"/>
      <c r="BR439" s="36"/>
      <c r="BS439" s="36"/>
      <c r="BT439" s="36"/>
    </row>
    <row r="440" spans="1:72" s="10" customFormat="1" ht="25.5" customHeight="1">
      <c r="A440" s="14"/>
      <c r="B440" s="14"/>
      <c r="C440" s="43"/>
      <c r="D440" s="15">
        <v>4113</v>
      </c>
      <c r="E440" s="120" t="s">
        <v>237</v>
      </c>
      <c r="F440" s="120"/>
      <c r="G440" s="120"/>
      <c r="H440" s="120"/>
      <c r="I440" s="120"/>
      <c r="J440" s="58">
        <v>17600</v>
      </c>
      <c r="K440" s="58">
        <v>19000</v>
      </c>
      <c r="L440" s="110"/>
      <c r="M440" s="84"/>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c r="BC440" s="36"/>
      <c r="BD440" s="36"/>
      <c r="BE440" s="36"/>
      <c r="BF440" s="36"/>
      <c r="BG440" s="36"/>
      <c r="BH440" s="36"/>
      <c r="BI440" s="36"/>
      <c r="BJ440" s="36"/>
      <c r="BK440" s="36"/>
      <c r="BL440" s="36"/>
      <c r="BM440" s="36"/>
      <c r="BN440" s="36"/>
      <c r="BO440" s="36"/>
      <c r="BP440" s="36"/>
      <c r="BQ440" s="36"/>
      <c r="BR440" s="36"/>
      <c r="BS440" s="36"/>
      <c r="BT440" s="36"/>
    </row>
    <row r="441" spans="1:72" s="10" customFormat="1" ht="25.5">
      <c r="A441" s="14"/>
      <c r="B441" s="14"/>
      <c r="C441" s="43"/>
      <c r="D441" s="15">
        <v>4114</v>
      </c>
      <c r="E441" s="120" t="s">
        <v>176</v>
      </c>
      <c r="F441" s="120"/>
      <c r="G441" s="120"/>
      <c r="H441" s="120"/>
      <c r="I441" s="120"/>
      <c r="J441" s="58">
        <v>11000</v>
      </c>
      <c r="K441" s="58">
        <v>9500</v>
      </c>
      <c r="L441" s="110"/>
      <c r="M441" s="84"/>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c r="BE441" s="36"/>
      <c r="BF441" s="36"/>
      <c r="BG441" s="36"/>
      <c r="BH441" s="36"/>
      <c r="BI441" s="36"/>
      <c r="BJ441" s="36"/>
      <c r="BK441" s="36"/>
      <c r="BL441" s="36"/>
      <c r="BM441" s="36"/>
      <c r="BN441" s="36"/>
      <c r="BO441" s="36"/>
      <c r="BP441" s="36"/>
      <c r="BQ441" s="36"/>
      <c r="BR441" s="36"/>
      <c r="BS441" s="36"/>
      <c r="BT441" s="36"/>
    </row>
    <row r="442" spans="1:72" s="10" customFormat="1" ht="25.5">
      <c r="A442" s="14"/>
      <c r="B442" s="14"/>
      <c r="C442" s="43"/>
      <c r="D442" s="15">
        <v>4115</v>
      </c>
      <c r="E442" s="120" t="s">
        <v>257</v>
      </c>
      <c r="F442" s="120"/>
      <c r="G442" s="120"/>
      <c r="H442" s="120"/>
      <c r="I442" s="120"/>
      <c r="J442" s="58">
        <v>1700</v>
      </c>
      <c r="K442" s="58">
        <v>300</v>
      </c>
      <c r="L442" s="110"/>
      <c r="M442" s="84"/>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c r="BC442" s="36"/>
      <c r="BD442" s="36"/>
      <c r="BE442" s="36"/>
      <c r="BF442" s="36"/>
      <c r="BG442" s="36"/>
      <c r="BH442" s="36"/>
      <c r="BI442" s="36"/>
      <c r="BJ442" s="36"/>
      <c r="BK442" s="36"/>
      <c r="BL442" s="36"/>
      <c r="BM442" s="36"/>
      <c r="BN442" s="36"/>
      <c r="BO442" s="36"/>
      <c r="BP442" s="36"/>
      <c r="BQ442" s="36"/>
      <c r="BR442" s="36"/>
      <c r="BS442" s="36"/>
      <c r="BT442" s="36"/>
    </row>
    <row r="443" spans="1:72" ht="26.25">
      <c r="A443" s="14"/>
      <c r="B443" s="14"/>
      <c r="C443" s="43">
        <v>412</v>
      </c>
      <c r="D443" s="15"/>
      <c r="E443" s="131" t="s">
        <v>178</v>
      </c>
      <c r="F443" s="131"/>
      <c r="G443" s="131"/>
      <c r="H443" s="131"/>
      <c r="I443" s="131"/>
      <c r="J443" s="53">
        <f>SUM(J444:J445)</f>
        <v>360</v>
      </c>
      <c r="K443" s="53">
        <f>SUM(K444:K445)</f>
        <v>360</v>
      </c>
      <c r="L443" s="271"/>
    </row>
    <row r="444" spans="1:72" s="10" customFormat="1" ht="25.5">
      <c r="A444" s="14"/>
      <c r="B444" s="14"/>
      <c r="C444" s="43"/>
      <c r="D444" s="15">
        <v>4123</v>
      </c>
      <c r="E444" s="120" t="s">
        <v>147</v>
      </c>
      <c r="F444" s="120"/>
      <c r="G444" s="120"/>
      <c r="H444" s="120"/>
      <c r="I444" s="120"/>
      <c r="J444" s="58">
        <v>0</v>
      </c>
      <c r="K444" s="58">
        <v>0</v>
      </c>
      <c r="L444" s="110"/>
      <c r="M444" s="84"/>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c r="BE444" s="36"/>
      <c r="BF444" s="36"/>
      <c r="BG444" s="36"/>
      <c r="BH444" s="36"/>
      <c r="BI444" s="36"/>
      <c r="BJ444" s="36"/>
      <c r="BK444" s="36"/>
      <c r="BL444" s="36"/>
      <c r="BM444" s="36"/>
      <c r="BN444" s="36"/>
      <c r="BO444" s="36"/>
      <c r="BP444" s="36"/>
      <c r="BQ444" s="36"/>
      <c r="BR444" s="36"/>
      <c r="BS444" s="36"/>
      <c r="BT444" s="36"/>
    </row>
    <row r="445" spans="1:72" s="10" customFormat="1" ht="25.5">
      <c r="A445" s="14"/>
      <c r="B445" s="14"/>
      <c r="C445" s="43"/>
      <c r="D445" s="15">
        <v>4127</v>
      </c>
      <c r="E445" s="120" t="s">
        <v>173</v>
      </c>
      <c r="F445" s="120"/>
      <c r="G445" s="120"/>
      <c r="H445" s="120"/>
      <c r="I445" s="120"/>
      <c r="J445" s="58">
        <v>360</v>
      </c>
      <c r="K445" s="58">
        <v>360</v>
      </c>
      <c r="L445" s="110"/>
      <c r="M445" s="84"/>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c r="BE445" s="36"/>
      <c r="BF445" s="36"/>
      <c r="BG445" s="36"/>
      <c r="BH445" s="36"/>
      <c r="BI445" s="36"/>
      <c r="BJ445" s="36"/>
      <c r="BK445" s="36"/>
      <c r="BL445" s="36"/>
      <c r="BM445" s="36"/>
      <c r="BN445" s="36"/>
      <c r="BO445" s="36"/>
      <c r="BP445" s="36"/>
      <c r="BQ445" s="36"/>
      <c r="BR445" s="36"/>
      <c r="BS445" s="36"/>
      <c r="BT445" s="36"/>
    </row>
    <row r="446" spans="1:72" ht="26.25">
      <c r="A446" s="14"/>
      <c r="B446" s="14"/>
      <c r="C446" s="43">
        <v>413</v>
      </c>
      <c r="D446" s="15"/>
      <c r="E446" s="131" t="s">
        <v>82</v>
      </c>
      <c r="F446" s="131"/>
      <c r="G446" s="131"/>
      <c r="H446" s="131"/>
      <c r="I446" s="131"/>
      <c r="J446" s="53">
        <f>SUM(J447)</f>
        <v>0</v>
      </c>
      <c r="K446" s="53">
        <f>SUM(K447)</f>
        <v>0</v>
      </c>
      <c r="L446" s="271"/>
    </row>
    <row r="447" spans="1:72" s="10" customFormat="1" ht="24.75" customHeight="1">
      <c r="A447" s="14"/>
      <c r="B447" s="14"/>
      <c r="C447" s="43"/>
      <c r="D447" s="15">
        <v>4135</v>
      </c>
      <c r="E447" s="120" t="s">
        <v>149</v>
      </c>
      <c r="F447" s="120"/>
      <c r="G447" s="120"/>
      <c r="H447" s="120"/>
      <c r="I447" s="120"/>
      <c r="J447" s="58">
        <v>0</v>
      </c>
      <c r="K447" s="58">
        <v>0</v>
      </c>
      <c r="L447" s="110"/>
      <c r="M447" s="84"/>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c r="BF447" s="36"/>
      <c r="BG447" s="36"/>
      <c r="BH447" s="36"/>
      <c r="BI447" s="36"/>
      <c r="BJ447" s="36"/>
      <c r="BK447" s="36"/>
      <c r="BL447" s="36"/>
      <c r="BM447" s="36"/>
      <c r="BN447" s="36"/>
      <c r="BO447" s="36"/>
      <c r="BP447" s="36"/>
      <c r="BQ447" s="36"/>
      <c r="BR447" s="36"/>
      <c r="BS447" s="36"/>
      <c r="BT447" s="36"/>
    </row>
    <row r="448" spans="1:72" ht="26.25">
      <c r="A448" s="14"/>
      <c r="B448" s="14"/>
      <c r="C448" s="43">
        <v>414</v>
      </c>
      <c r="D448" s="15"/>
      <c r="E448" s="131" t="s">
        <v>150</v>
      </c>
      <c r="F448" s="131"/>
      <c r="G448" s="131"/>
      <c r="H448" s="131"/>
      <c r="I448" s="131"/>
      <c r="J448" s="53">
        <f>SUM(J449:J452)</f>
        <v>7200</v>
      </c>
      <c r="K448" s="53">
        <f>SUM(K449:K452)</f>
        <v>3000</v>
      </c>
      <c r="L448" s="271"/>
    </row>
    <row r="449" spans="1:72" s="10" customFormat="1" ht="25.5">
      <c r="A449" s="14"/>
      <c r="B449" s="14"/>
      <c r="C449" s="43"/>
      <c r="D449" s="15">
        <v>4141</v>
      </c>
      <c r="E449" s="120" t="s">
        <v>164</v>
      </c>
      <c r="F449" s="120"/>
      <c r="G449" s="120"/>
      <c r="H449" s="120"/>
      <c r="I449" s="120"/>
      <c r="J449" s="58">
        <v>300</v>
      </c>
      <c r="K449" s="58">
        <v>200</v>
      </c>
      <c r="L449" s="110"/>
      <c r="M449" s="84"/>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c r="BF449" s="36"/>
      <c r="BG449" s="36"/>
      <c r="BH449" s="36"/>
      <c r="BI449" s="36"/>
      <c r="BJ449" s="36"/>
      <c r="BK449" s="36"/>
      <c r="BL449" s="36"/>
      <c r="BM449" s="36"/>
      <c r="BN449" s="36"/>
      <c r="BO449" s="36"/>
      <c r="BP449" s="36"/>
      <c r="BQ449" s="36"/>
      <c r="BR449" s="36"/>
      <c r="BS449" s="36"/>
      <c r="BT449" s="36"/>
    </row>
    <row r="450" spans="1:72" s="10" customFormat="1" ht="24" customHeight="1">
      <c r="A450" s="14"/>
      <c r="B450" s="14"/>
      <c r="C450" s="43"/>
      <c r="D450" s="15">
        <v>4142</v>
      </c>
      <c r="E450" s="120" t="s">
        <v>165</v>
      </c>
      <c r="F450" s="120"/>
      <c r="G450" s="120"/>
      <c r="H450" s="120"/>
      <c r="I450" s="120"/>
      <c r="J450" s="58">
        <v>1500</v>
      </c>
      <c r="K450" s="58">
        <v>200</v>
      </c>
      <c r="L450" s="110"/>
      <c r="M450" s="84"/>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c r="BF450" s="36"/>
      <c r="BG450" s="36"/>
      <c r="BH450" s="36"/>
      <c r="BI450" s="36"/>
      <c r="BJ450" s="36"/>
      <c r="BK450" s="36"/>
      <c r="BL450" s="36"/>
      <c r="BM450" s="36"/>
      <c r="BN450" s="36"/>
      <c r="BO450" s="36"/>
      <c r="BP450" s="36"/>
      <c r="BQ450" s="36"/>
      <c r="BR450" s="36"/>
      <c r="BS450" s="36"/>
      <c r="BT450" s="36"/>
    </row>
    <row r="451" spans="1:72" s="10" customFormat="1" ht="25.5">
      <c r="A451" s="14"/>
      <c r="B451" s="14"/>
      <c r="C451" s="43"/>
      <c r="D451" s="15">
        <v>4148</v>
      </c>
      <c r="E451" s="120" t="s">
        <v>260</v>
      </c>
      <c r="F451" s="120"/>
      <c r="G451" s="120"/>
      <c r="H451" s="120"/>
      <c r="I451" s="120"/>
      <c r="J451" s="58">
        <v>400</v>
      </c>
      <c r="K451" s="58">
        <v>100</v>
      </c>
      <c r="L451" s="110"/>
      <c r="M451" s="84"/>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c r="BF451" s="36"/>
      <c r="BG451" s="36"/>
      <c r="BH451" s="36"/>
      <c r="BI451" s="36"/>
      <c r="BJ451" s="36"/>
      <c r="BK451" s="36"/>
      <c r="BL451" s="36"/>
      <c r="BM451" s="36"/>
      <c r="BN451" s="36"/>
      <c r="BO451" s="36"/>
      <c r="BP451" s="36"/>
      <c r="BQ451" s="36"/>
      <c r="BR451" s="36"/>
      <c r="BS451" s="36"/>
      <c r="BT451" s="36"/>
    </row>
    <row r="452" spans="1:72" s="10" customFormat="1" ht="26.25" thickBot="1">
      <c r="A452" s="14"/>
      <c r="B452" s="14"/>
      <c r="C452" s="51"/>
      <c r="D452" s="16">
        <v>4149</v>
      </c>
      <c r="E452" s="125" t="s">
        <v>152</v>
      </c>
      <c r="F452" s="125"/>
      <c r="G452" s="125"/>
      <c r="H452" s="125"/>
      <c r="I452" s="125"/>
      <c r="J452" s="235">
        <v>5000</v>
      </c>
      <c r="K452" s="235">
        <v>2500</v>
      </c>
      <c r="L452" s="110"/>
      <c r="M452" s="84"/>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c r="BE452" s="36"/>
      <c r="BF452" s="36"/>
      <c r="BG452" s="36"/>
      <c r="BH452" s="36"/>
      <c r="BI452" s="36"/>
      <c r="BJ452" s="36"/>
      <c r="BK452" s="36"/>
      <c r="BL452" s="36"/>
      <c r="BM452" s="36"/>
      <c r="BN452" s="36"/>
      <c r="BO452" s="36"/>
      <c r="BP452" s="36"/>
      <c r="BQ452" s="36"/>
      <c r="BR452" s="36"/>
      <c r="BS452" s="36"/>
      <c r="BT452" s="36"/>
    </row>
    <row r="453" spans="1:72" ht="57.75" customHeight="1" thickTop="1" thickBot="1">
      <c r="A453" s="14"/>
      <c r="B453" s="14"/>
      <c r="C453" s="70">
        <v>4</v>
      </c>
      <c r="D453" s="148" t="s">
        <v>227</v>
      </c>
      <c r="E453" s="147"/>
      <c r="F453" s="147"/>
      <c r="G453" s="147"/>
      <c r="H453" s="147"/>
      <c r="I453" s="147"/>
      <c r="J453" s="276">
        <f>SUM(J437,J443,J446,J448)</f>
        <v>130860</v>
      </c>
      <c r="K453" s="276">
        <f>SUM(K437,K443,K446,K448)</f>
        <v>134960</v>
      </c>
      <c r="L453" s="281"/>
      <c r="M453" s="294"/>
    </row>
    <row r="454" spans="1:72" ht="15.75" thickTop="1">
      <c r="A454" s="14"/>
      <c r="B454" s="14"/>
      <c r="C454" s="8"/>
      <c r="D454" s="8"/>
      <c r="E454" s="8"/>
      <c r="F454" s="8"/>
      <c r="G454" s="8"/>
      <c r="H454" s="8"/>
      <c r="I454" s="8"/>
      <c r="J454" s="8"/>
      <c r="K454" s="8"/>
    </row>
    <row r="455" spans="1:72" s="3" customFormat="1">
      <c r="A455" s="14"/>
      <c r="B455" s="14"/>
      <c r="C455" s="8"/>
      <c r="D455" s="8"/>
      <c r="E455" s="8"/>
      <c r="F455" s="8"/>
      <c r="G455" s="8"/>
      <c r="H455" s="8"/>
      <c r="I455" s="8"/>
      <c r="J455" s="8"/>
      <c r="K455" s="8"/>
      <c r="L455" s="84"/>
      <c r="M455" s="84"/>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36"/>
      <c r="BM455" s="36"/>
      <c r="BN455" s="36"/>
      <c r="BO455" s="36"/>
      <c r="BP455" s="36"/>
      <c r="BQ455" s="36"/>
      <c r="BR455" s="36"/>
      <c r="BS455" s="36"/>
      <c r="BT455" s="36"/>
    </row>
    <row r="456" spans="1:72" s="3" customFormat="1">
      <c r="A456" s="14"/>
      <c r="B456" s="14"/>
      <c r="C456" s="8"/>
      <c r="D456" s="8"/>
      <c r="E456" s="8"/>
      <c r="F456" s="8"/>
      <c r="G456" s="8"/>
      <c r="H456" s="8"/>
      <c r="I456" s="8"/>
      <c r="J456" s="8"/>
      <c r="K456" s="8"/>
      <c r="L456" s="84"/>
      <c r="M456" s="84"/>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row>
    <row r="457" spans="1:72" s="3" customFormat="1">
      <c r="A457" s="14"/>
      <c r="B457" s="14"/>
      <c r="C457" s="8"/>
      <c r="D457" s="8"/>
      <c r="E457" s="8"/>
      <c r="F457" s="8"/>
      <c r="G457" s="8"/>
      <c r="H457" s="8"/>
      <c r="I457" s="8"/>
      <c r="J457" s="8"/>
      <c r="K457" s="8"/>
      <c r="L457" s="84"/>
      <c r="M457" s="84"/>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row>
    <row r="458" spans="1:72" ht="26.25">
      <c r="A458" s="8"/>
      <c r="B458" s="8"/>
      <c r="C458" s="8"/>
      <c r="D458" s="8"/>
      <c r="E458" s="8"/>
      <c r="F458" s="116" t="s">
        <v>223</v>
      </c>
      <c r="G458" s="8"/>
      <c r="H458" s="8"/>
      <c r="I458" s="8"/>
      <c r="J458" s="14"/>
      <c r="K458" s="14"/>
      <c r="L458" s="36"/>
      <c r="M458" s="36"/>
    </row>
    <row r="459" spans="1:72" ht="94.5" customHeight="1">
      <c r="B459" s="340"/>
      <c r="C459" s="341" t="s">
        <v>313</v>
      </c>
      <c r="D459" s="341"/>
      <c r="E459" s="341"/>
      <c r="F459" s="341"/>
      <c r="G459" s="341"/>
      <c r="H459" s="341"/>
      <c r="I459" s="341"/>
      <c r="J459" s="14"/>
      <c r="K459" s="14"/>
      <c r="L459" s="36"/>
      <c r="M459" s="36"/>
    </row>
    <row r="460" spans="1:72" ht="25.5">
      <c r="A460" s="23"/>
      <c r="B460" s="23"/>
      <c r="C460" s="23"/>
      <c r="D460" s="23"/>
      <c r="E460" s="23"/>
      <c r="F460" s="23"/>
      <c r="G460" s="23"/>
      <c r="H460" s="23"/>
      <c r="I460" s="23"/>
      <c r="J460" s="14"/>
      <c r="K460" s="14"/>
      <c r="L460" s="36"/>
      <c r="M460" s="36"/>
    </row>
    <row r="461" spans="1:72" ht="25.5">
      <c r="C461" s="114" t="s">
        <v>225</v>
      </c>
      <c r="D461" s="114"/>
      <c r="E461" s="23"/>
      <c r="F461" s="23"/>
      <c r="G461" s="23"/>
      <c r="H461" s="23"/>
      <c r="I461" s="23"/>
    </row>
    <row r="462" spans="1:72" ht="25.5">
      <c r="C462" s="23" t="s">
        <v>224</v>
      </c>
      <c r="D462" s="23"/>
      <c r="E462" s="23"/>
      <c r="F462" s="23"/>
      <c r="G462" s="23"/>
      <c r="H462" s="23"/>
      <c r="I462" s="23"/>
    </row>
    <row r="463" spans="1:72" ht="26.25">
      <c r="C463" s="23"/>
      <c r="D463" s="23"/>
      <c r="E463" s="140" t="s">
        <v>298</v>
      </c>
      <c r="F463" s="140"/>
      <c r="G463" s="140"/>
      <c r="H463" s="140"/>
      <c r="I463" s="140"/>
    </row>
    <row r="464" spans="1:72" ht="26.25">
      <c r="C464" s="23"/>
      <c r="D464" s="23"/>
      <c r="E464" s="140" t="s">
        <v>226</v>
      </c>
      <c r="F464" s="140"/>
      <c r="G464" s="140"/>
      <c r="H464" s="140"/>
      <c r="I464" s="140"/>
    </row>
    <row r="465" spans="1:72" ht="26.25">
      <c r="C465" s="23"/>
      <c r="D465" s="23"/>
      <c r="E465" s="140" t="s">
        <v>4</v>
      </c>
      <c r="F465" s="140"/>
      <c r="G465" s="140"/>
      <c r="H465" s="140"/>
      <c r="I465" s="140"/>
    </row>
    <row r="466" spans="1:72">
      <c r="A466" s="8"/>
      <c r="B466" s="8"/>
      <c r="C466" s="14"/>
      <c r="D466" s="14"/>
      <c r="E466" s="14"/>
      <c r="F466" s="14"/>
      <c r="G466" s="14"/>
      <c r="H466" s="14"/>
      <c r="I466" s="14"/>
      <c r="J466" s="14"/>
      <c r="K466" s="14"/>
      <c r="L466" s="36"/>
      <c r="M466" s="36"/>
    </row>
    <row r="467" spans="1:72">
      <c r="A467" s="14"/>
      <c r="B467" s="14"/>
      <c r="C467" s="8"/>
      <c r="D467" s="8"/>
      <c r="E467" s="14"/>
      <c r="F467" s="14"/>
      <c r="G467" s="14"/>
      <c r="H467" s="14"/>
      <c r="I467" s="14"/>
      <c r="J467" s="14"/>
      <c r="K467" s="14"/>
      <c r="L467" s="36"/>
      <c r="M467" s="36"/>
    </row>
    <row r="468" spans="1:72">
      <c r="A468" s="14" t="s">
        <v>2</v>
      </c>
      <c r="B468" s="14"/>
      <c r="C468" s="8"/>
      <c r="D468" s="8"/>
      <c r="E468" s="8"/>
      <c r="F468" s="8"/>
      <c r="G468" s="8"/>
      <c r="H468" s="8"/>
      <c r="I468" s="8"/>
      <c r="J468" s="8"/>
      <c r="K468" s="8"/>
    </row>
    <row r="469" spans="1:72">
      <c r="A469" s="14"/>
      <c r="B469" s="14"/>
      <c r="C469" s="8"/>
      <c r="D469" s="8"/>
      <c r="E469" s="8"/>
      <c r="F469" s="8"/>
      <c r="G469" s="8"/>
      <c r="H469" s="8"/>
      <c r="I469" s="8"/>
      <c r="J469" s="8"/>
      <c r="K469" s="8"/>
    </row>
    <row r="470" spans="1:72">
      <c r="A470" s="14"/>
      <c r="B470" s="14"/>
      <c r="C470" s="8"/>
      <c r="D470" s="8"/>
      <c r="E470" s="8"/>
      <c r="F470" s="8"/>
      <c r="G470" s="8"/>
      <c r="H470" s="8"/>
      <c r="I470" s="8"/>
      <c r="J470" s="8"/>
      <c r="K470" s="8"/>
    </row>
    <row r="471" spans="1:72" s="3" customFormat="1">
      <c r="A471" s="14"/>
      <c r="B471" s="14"/>
      <c r="C471" s="8"/>
      <c r="D471" s="8"/>
      <c r="E471" s="8"/>
      <c r="F471" s="8"/>
      <c r="G471" s="8"/>
      <c r="H471" s="8"/>
      <c r="I471" s="8"/>
      <c r="J471" s="8"/>
      <c r="K471" s="8"/>
      <c r="L471" s="84"/>
      <c r="M471" s="84"/>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row>
    <row r="472" spans="1:72" ht="25.5" customHeight="1">
      <c r="A472" s="14"/>
      <c r="B472" s="14"/>
      <c r="C472" s="8"/>
      <c r="D472" s="8"/>
      <c r="E472" s="8"/>
      <c r="F472" s="8"/>
      <c r="G472" s="8"/>
      <c r="H472" s="8"/>
      <c r="I472" s="8"/>
      <c r="J472" s="8"/>
      <c r="K472" s="8"/>
    </row>
    <row r="473" spans="1:72" s="3" customFormat="1" ht="13.5" customHeight="1">
      <c r="A473" s="14"/>
      <c r="B473" s="14"/>
      <c r="C473" s="8"/>
      <c r="D473" s="8"/>
      <c r="E473" s="8"/>
      <c r="F473" s="8"/>
      <c r="G473" s="8"/>
      <c r="H473" s="8"/>
      <c r="I473" s="8"/>
      <c r="J473" s="8"/>
      <c r="K473" s="8"/>
      <c r="L473" s="84"/>
      <c r="M473" s="84"/>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row>
    <row r="474" spans="1:72" s="3" customFormat="1" ht="49.5" customHeight="1">
      <c r="A474" s="14"/>
      <c r="B474" s="14"/>
      <c r="C474" s="8"/>
      <c r="D474" s="8"/>
      <c r="E474" s="8"/>
      <c r="F474" s="8"/>
      <c r="G474" s="8"/>
      <c r="H474" s="8"/>
      <c r="I474" s="8"/>
      <c r="J474" s="8"/>
      <c r="K474" s="8"/>
      <c r="L474" s="84"/>
      <c r="M474" s="338"/>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row>
    <row r="475" spans="1:72" s="3" customFormat="1" ht="49.9" customHeight="1">
      <c r="A475" s="14"/>
      <c r="B475" s="14"/>
      <c r="C475" s="8"/>
      <c r="D475" s="8"/>
      <c r="E475" s="8"/>
      <c r="F475" s="8"/>
      <c r="G475" s="8"/>
      <c r="H475" s="8"/>
      <c r="I475" s="8"/>
      <c r="J475" s="8"/>
      <c r="K475" s="8"/>
      <c r="L475" s="84"/>
      <c r="M475" s="337"/>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row>
    <row r="476" spans="1:72" s="3" customFormat="1" ht="25.5" customHeight="1">
      <c r="A476" s="14"/>
      <c r="B476" s="14"/>
      <c r="C476" s="8"/>
      <c r="D476" s="8"/>
      <c r="E476" s="8"/>
      <c r="F476" s="8"/>
      <c r="G476" s="8"/>
      <c r="H476" s="8"/>
      <c r="I476" s="8"/>
      <c r="J476" s="8"/>
      <c r="K476" s="8"/>
      <c r="L476" s="84"/>
      <c r="M476" s="339"/>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row>
    <row r="477" spans="1:72" s="3" customFormat="1" ht="25.5" customHeight="1">
      <c r="A477" s="14"/>
      <c r="B477" s="14"/>
      <c r="C477" s="8"/>
      <c r="D477" s="8"/>
      <c r="E477" s="8"/>
      <c r="F477" s="8"/>
      <c r="G477" s="8"/>
      <c r="H477" s="8"/>
      <c r="I477" s="8"/>
      <c r="J477" s="8"/>
      <c r="K477" s="8"/>
      <c r="L477" s="84"/>
      <c r="M477" s="337"/>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row>
    <row r="478" spans="1:72" s="3" customFormat="1" ht="25.5" customHeight="1">
      <c r="A478" s="14"/>
      <c r="B478" s="14"/>
      <c r="C478" s="8"/>
      <c r="D478" s="8"/>
      <c r="E478" s="8"/>
      <c r="F478" s="8"/>
      <c r="G478" s="8"/>
      <c r="H478" s="8"/>
      <c r="I478" s="8"/>
      <c r="J478" s="8"/>
      <c r="K478" s="8"/>
      <c r="L478" s="84"/>
      <c r="M478" s="337"/>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row>
    <row r="479" spans="1:72" s="3" customFormat="1" ht="25.5" customHeight="1">
      <c r="A479" s="14"/>
      <c r="B479" s="24"/>
      <c r="C479" s="8"/>
      <c r="D479" s="8"/>
      <c r="E479" s="8"/>
      <c r="F479" s="8"/>
      <c r="G479" s="8"/>
      <c r="H479" s="8"/>
      <c r="I479" s="8"/>
      <c r="J479" s="8"/>
      <c r="K479" s="8"/>
      <c r="L479" s="84"/>
      <c r="M479" s="337"/>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c r="BF479" s="36"/>
      <c r="BG479" s="36"/>
      <c r="BH479" s="36"/>
      <c r="BI479" s="36"/>
      <c r="BJ479" s="36"/>
      <c r="BK479" s="36"/>
      <c r="BL479" s="36"/>
      <c r="BM479" s="36"/>
      <c r="BN479" s="36"/>
      <c r="BO479" s="36"/>
      <c r="BP479" s="36"/>
      <c r="BQ479" s="36"/>
      <c r="BR479" s="36"/>
      <c r="BS479" s="36"/>
      <c r="BT479" s="36"/>
    </row>
    <row r="480" spans="1:72" s="3" customFormat="1" ht="25.5" customHeight="1">
      <c r="A480" s="14"/>
      <c r="B480" s="24"/>
      <c r="C480" s="8"/>
      <c r="D480" s="8"/>
      <c r="E480" s="8"/>
      <c r="F480" s="8"/>
      <c r="G480" s="8"/>
      <c r="H480" s="8"/>
      <c r="I480" s="8"/>
      <c r="J480" s="8"/>
      <c r="K480" s="8"/>
      <c r="L480" s="84"/>
      <c r="M480" s="337"/>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c r="BE480" s="36"/>
      <c r="BF480" s="36"/>
      <c r="BG480" s="36"/>
      <c r="BH480" s="36"/>
      <c r="BI480" s="36"/>
      <c r="BJ480" s="36"/>
      <c r="BK480" s="36"/>
      <c r="BL480" s="36"/>
      <c r="BM480" s="36"/>
      <c r="BN480" s="36"/>
      <c r="BO480" s="36"/>
      <c r="BP480" s="36"/>
      <c r="BQ480" s="36"/>
      <c r="BR480" s="36"/>
      <c r="BS480" s="36"/>
      <c r="BT480" s="36"/>
    </row>
    <row r="481" spans="1:72" s="3" customFormat="1" ht="25.5" customHeight="1">
      <c r="A481" s="14"/>
      <c r="B481" s="24"/>
      <c r="C481" s="8"/>
      <c r="D481" s="8"/>
      <c r="E481" s="8"/>
      <c r="F481" s="8"/>
      <c r="G481" s="8"/>
      <c r="H481" s="8"/>
      <c r="I481" s="8"/>
      <c r="J481" s="8"/>
      <c r="K481" s="8"/>
      <c r="L481" s="84"/>
      <c r="M481" s="337"/>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c r="BE481" s="36"/>
      <c r="BF481" s="36"/>
      <c r="BG481" s="36"/>
      <c r="BH481" s="36"/>
      <c r="BI481" s="36"/>
      <c r="BJ481" s="36"/>
      <c r="BK481" s="36"/>
      <c r="BL481" s="36"/>
      <c r="BM481" s="36"/>
      <c r="BN481" s="36"/>
      <c r="BO481" s="36"/>
      <c r="BP481" s="36"/>
      <c r="BQ481" s="36"/>
      <c r="BR481" s="36"/>
      <c r="BS481" s="36"/>
      <c r="BT481" s="36"/>
    </row>
    <row r="482" spans="1:72" s="3" customFormat="1" ht="25.5" customHeight="1">
      <c r="A482" s="14"/>
      <c r="B482" s="24"/>
      <c r="C482" s="8"/>
      <c r="D482" s="8"/>
      <c r="E482" s="8"/>
      <c r="F482" s="8"/>
      <c r="G482" s="8"/>
      <c r="H482" s="8"/>
      <c r="I482" s="8"/>
      <c r="J482" s="8"/>
      <c r="K482" s="8"/>
      <c r="L482" s="84"/>
      <c r="M482" s="337"/>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c r="BE482" s="36"/>
      <c r="BF482" s="36"/>
      <c r="BG482" s="36"/>
      <c r="BH482" s="36"/>
      <c r="BI482" s="36"/>
      <c r="BJ482" s="36"/>
      <c r="BK482" s="36"/>
      <c r="BL482" s="36"/>
      <c r="BM482" s="36"/>
      <c r="BN482" s="36"/>
      <c r="BO482" s="36"/>
      <c r="BP482" s="36"/>
      <c r="BQ482" s="36"/>
      <c r="BR482" s="36"/>
      <c r="BS482" s="36"/>
      <c r="BT482" s="36"/>
    </row>
    <row r="483" spans="1:72" s="3" customFormat="1" ht="25.5" customHeight="1">
      <c r="A483" s="14"/>
      <c r="B483" s="24"/>
      <c r="C483" s="8"/>
      <c r="D483" s="8"/>
      <c r="E483" s="8"/>
      <c r="F483" s="8"/>
      <c r="G483" s="8"/>
      <c r="H483" s="8"/>
      <c r="I483" s="8"/>
      <c r="J483" s="8"/>
      <c r="K483" s="8"/>
      <c r="L483" s="84"/>
      <c r="M483" s="337"/>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M483" s="36"/>
      <c r="BN483" s="36"/>
      <c r="BO483" s="36"/>
      <c r="BP483" s="36"/>
      <c r="BQ483" s="36"/>
      <c r="BR483" s="36"/>
      <c r="BS483" s="36"/>
      <c r="BT483" s="36"/>
    </row>
    <row r="484" spans="1:72" s="3" customFormat="1" ht="25.5" customHeight="1">
      <c r="A484" s="14"/>
      <c r="B484" s="24"/>
      <c r="C484" s="8"/>
      <c r="D484" s="8"/>
      <c r="E484" s="8"/>
      <c r="F484" s="8"/>
      <c r="G484" s="8"/>
      <c r="H484" s="8"/>
      <c r="I484" s="8"/>
      <c r="J484" s="8"/>
      <c r="K484" s="8"/>
      <c r="L484" s="84"/>
      <c r="M484" s="337"/>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c r="BM484" s="36"/>
      <c r="BN484" s="36"/>
      <c r="BO484" s="36"/>
      <c r="BP484" s="36"/>
      <c r="BQ484" s="36"/>
      <c r="BR484" s="36"/>
      <c r="BS484" s="36"/>
      <c r="BT484" s="36"/>
    </row>
    <row r="485" spans="1:72" s="3" customFormat="1" ht="25.5" customHeight="1">
      <c r="A485" s="14"/>
      <c r="B485" s="24"/>
      <c r="C485" s="8"/>
      <c r="D485" s="8"/>
      <c r="E485" s="8"/>
      <c r="F485" s="8"/>
      <c r="G485" s="8"/>
      <c r="H485" s="8"/>
      <c r="I485" s="8"/>
      <c r="J485" s="8"/>
      <c r="K485" s="8"/>
      <c r="L485" s="84"/>
      <c r="M485" s="84"/>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c r="BE485" s="36"/>
      <c r="BF485" s="36"/>
      <c r="BG485" s="36"/>
      <c r="BH485" s="36"/>
      <c r="BI485" s="36"/>
      <c r="BJ485" s="36"/>
      <c r="BK485" s="36"/>
      <c r="BL485" s="36"/>
      <c r="BM485" s="36"/>
      <c r="BN485" s="36"/>
      <c r="BO485" s="36"/>
      <c r="BP485" s="36"/>
      <c r="BQ485" s="36"/>
      <c r="BR485" s="36"/>
      <c r="BS485" s="36"/>
      <c r="BT485" s="36"/>
    </row>
    <row r="486" spans="1:72" s="3" customFormat="1" ht="25.5" customHeight="1">
      <c r="A486" s="14"/>
      <c r="B486" s="24"/>
      <c r="C486" s="8"/>
      <c r="D486" s="8"/>
      <c r="E486" s="8"/>
      <c r="F486" s="8"/>
      <c r="G486" s="8"/>
      <c r="H486" s="8"/>
      <c r="I486" s="8"/>
      <c r="J486" s="8"/>
      <c r="K486" s="8"/>
      <c r="L486" s="84"/>
      <c r="M486" s="84"/>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row>
    <row r="487" spans="1:72" s="3" customFormat="1" ht="25.5" customHeight="1">
      <c r="A487" s="14"/>
      <c r="B487" s="24"/>
      <c r="C487" s="8"/>
      <c r="D487" s="8"/>
      <c r="E487" s="8"/>
      <c r="F487" s="8"/>
      <c r="G487" s="8"/>
      <c r="H487" s="8"/>
      <c r="I487" s="8"/>
      <c r="J487" s="8"/>
      <c r="K487" s="8"/>
      <c r="L487" s="84"/>
      <c r="M487" s="84"/>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c r="BC487" s="36"/>
      <c r="BD487" s="36"/>
      <c r="BE487" s="36"/>
      <c r="BF487" s="36"/>
      <c r="BG487" s="36"/>
      <c r="BH487" s="36"/>
      <c r="BI487" s="36"/>
      <c r="BJ487" s="36"/>
      <c r="BK487" s="36"/>
      <c r="BL487" s="36"/>
      <c r="BM487" s="36"/>
      <c r="BN487" s="36"/>
      <c r="BO487" s="36"/>
      <c r="BP487" s="36"/>
      <c r="BQ487" s="36"/>
      <c r="BR487" s="36"/>
      <c r="BS487" s="36"/>
      <c r="BT487" s="36"/>
    </row>
    <row r="488" spans="1:72" s="3" customFormat="1" ht="25.5" customHeight="1">
      <c r="A488" s="14"/>
      <c r="B488" s="24"/>
      <c r="C488" s="8"/>
      <c r="D488" s="8"/>
      <c r="E488" s="8"/>
      <c r="F488" s="8"/>
      <c r="G488" s="8"/>
      <c r="H488" s="8"/>
      <c r="I488" s="8"/>
      <c r="J488" s="8"/>
      <c r="K488" s="8"/>
      <c r="L488" s="84"/>
      <c r="M488" s="84"/>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6"/>
      <c r="BF488" s="36"/>
      <c r="BG488" s="36"/>
      <c r="BH488" s="36"/>
      <c r="BI488" s="36"/>
      <c r="BJ488" s="36"/>
      <c r="BK488" s="36"/>
      <c r="BL488" s="36"/>
      <c r="BM488" s="36"/>
      <c r="BN488" s="36"/>
      <c r="BO488" s="36"/>
      <c r="BP488" s="36"/>
      <c r="BQ488" s="36"/>
      <c r="BR488" s="36"/>
      <c r="BS488" s="36"/>
      <c r="BT488" s="36"/>
    </row>
    <row r="489" spans="1:72" s="3" customFormat="1" ht="25.5" customHeight="1">
      <c r="A489" s="14"/>
      <c r="B489" s="24"/>
      <c r="C489" s="8"/>
      <c r="D489" s="8"/>
      <c r="E489" s="8"/>
      <c r="F489" s="8"/>
      <c r="G489" s="8"/>
      <c r="H489" s="8"/>
      <c r="I489" s="8"/>
      <c r="J489" s="8"/>
      <c r="K489" s="8"/>
      <c r="L489" s="84"/>
      <c r="M489" s="84"/>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c r="BC489" s="36"/>
      <c r="BD489" s="36"/>
      <c r="BE489" s="36"/>
      <c r="BF489" s="36"/>
      <c r="BG489" s="36"/>
      <c r="BH489" s="36"/>
      <c r="BI489" s="36"/>
      <c r="BJ489" s="36"/>
      <c r="BK489" s="36"/>
      <c r="BL489" s="36"/>
      <c r="BM489" s="36"/>
      <c r="BN489" s="36"/>
      <c r="BO489" s="36"/>
      <c r="BP489" s="36"/>
      <c r="BQ489" s="36"/>
      <c r="BR489" s="36"/>
      <c r="BS489" s="36"/>
      <c r="BT489" s="36"/>
    </row>
    <row r="490" spans="1:72" s="3" customFormat="1" ht="25.5" customHeight="1">
      <c r="A490" s="14"/>
      <c r="B490" s="14"/>
      <c r="C490" s="8"/>
      <c r="D490" s="8"/>
      <c r="E490" s="8"/>
      <c r="F490" s="8"/>
      <c r="G490" s="8"/>
      <c r="H490" s="8"/>
      <c r="I490" s="8"/>
      <c r="J490" s="8"/>
      <c r="K490" s="8"/>
      <c r="L490" s="84"/>
      <c r="M490" s="84"/>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c r="BC490" s="36"/>
      <c r="BD490" s="36"/>
      <c r="BE490" s="36"/>
      <c r="BF490" s="36"/>
      <c r="BG490" s="36"/>
      <c r="BH490" s="36"/>
      <c r="BI490" s="36"/>
      <c r="BJ490" s="36"/>
      <c r="BK490" s="36"/>
      <c r="BL490" s="36"/>
      <c r="BM490" s="36"/>
      <c r="BN490" s="36"/>
      <c r="BO490" s="36"/>
      <c r="BP490" s="36"/>
      <c r="BQ490" s="36"/>
      <c r="BR490" s="36"/>
      <c r="BS490" s="36"/>
      <c r="BT490" s="36"/>
    </row>
    <row r="491" spans="1:72" s="3" customFormat="1" ht="25.5" customHeight="1">
      <c r="A491" s="14"/>
      <c r="B491" s="14"/>
      <c r="C491" s="8"/>
      <c r="D491" s="8"/>
      <c r="E491" s="8"/>
      <c r="F491" s="8"/>
      <c r="G491" s="8"/>
      <c r="H491" s="8"/>
      <c r="I491" s="8"/>
      <c r="J491" s="8"/>
      <c r="K491" s="8"/>
      <c r="L491" s="84"/>
      <c r="M491" s="84"/>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c r="BC491" s="36"/>
      <c r="BD491" s="36"/>
      <c r="BE491" s="36"/>
      <c r="BF491" s="36"/>
      <c r="BG491" s="36"/>
      <c r="BH491" s="36"/>
      <c r="BI491" s="36"/>
      <c r="BJ491" s="36"/>
      <c r="BK491" s="36"/>
      <c r="BL491" s="36"/>
      <c r="BM491" s="36"/>
      <c r="BN491" s="36"/>
      <c r="BO491" s="36"/>
      <c r="BP491" s="36"/>
      <c r="BQ491" s="36"/>
      <c r="BR491" s="36"/>
      <c r="BS491" s="36"/>
      <c r="BT491" s="36"/>
    </row>
    <row r="492" spans="1:72" s="3" customFormat="1" ht="25.5" customHeight="1">
      <c r="A492" s="14"/>
      <c r="B492" s="14"/>
      <c r="C492" s="8"/>
      <c r="D492" s="8"/>
      <c r="E492" s="8"/>
      <c r="F492" s="8"/>
      <c r="G492" s="8"/>
      <c r="H492" s="8"/>
      <c r="I492" s="8"/>
      <c r="J492" s="8"/>
      <c r="K492" s="8"/>
      <c r="L492" s="84"/>
      <c r="M492" s="84"/>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c r="BC492" s="36"/>
      <c r="BD492" s="36"/>
      <c r="BE492" s="36"/>
      <c r="BF492" s="36"/>
      <c r="BG492" s="36"/>
      <c r="BH492" s="36"/>
      <c r="BI492" s="36"/>
      <c r="BJ492" s="36"/>
      <c r="BK492" s="36"/>
      <c r="BL492" s="36"/>
      <c r="BM492" s="36"/>
      <c r="BN492" s="36"/>
      <c r="BO492" s="36"/>
      <c r="BP492" s="36"/>
      <c r="BQ492" s="36"/>
      <c r="BR492" s="36"/>
      <c r="BS492" s="36"/>
      <c r="BT492" s="36"/>
    </row>
    <row r="493" spans="1:72" s="3" customFormat="1" ht="25.5" customHeight="1">
      <c r="A493" s="14"/>
      <c r="B493" s="14"/>
      <c r="C493" s="8"/>
      <c r="D493" s="8"/>
      <c r="E493" s="8"/>
      <c r="F493" s="8"/>
      <c r="G493" s="8"/>
      <c r="H493" s="8"/>
      <c r="I493" s="8"/>
      <c r="J493" s="8"/>
      <c r="K493" s="8"/>
      <c r="L493" s="84"/>
      <c r="M493" s="84"/>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c r="AN493" s="36"/>
      <c r="AO493" s="36"/>
      <c r="AP493" s="36"/>
      <c r="AQ493" s="36"/>
      <c r="AR493" s="36"/>
      <c r="AS493" s="36"/>
      <c r="AT493" s="36"/>
      <c r="AU493" s="36"/>
      <c r="AV493" s="36"/>
      <c r="AW493" s="36"/>
      <c r="AX493" s="36"/>
      <c r="AY493" s="36"/>
      <c r="AZ493" s="36"/>
      <c r="BA493" s="36"/>
      <c r="BB493" s="36"/>
      <c r="BC493" s="36"/>
      <c r="BD493" s="36"/>
      <c r="BE493" s="36"/>
      <c r="BF493" s="36"/>
      <c r="BG493" s="36"/>
      <c r="BH493" s="36"/>
      <c r="BI493" s="36"/>
      <c r="BJ493" s="36"/>
      <c r="BK493" s="36"/>
      <c r="BL493" s="36"/>
      <c r="BM493" s="36"/>
      <c r="BN493" s="36"/>
      <c r="BO493" s="36"/>
      <c r="BP493" s="36"/>
      <c r="BQ493" s="36"/>
      <c r="BR493" s="36"/>
      <c r="BS493" s="36"/>
      <c r="BT493" s="36"/>
    </row>
    <row r="494" spans="1:72" s="3" customFormat="1" ht="25.5" customHeight="1">
      <c r="A494" s="14"/>
      <c r="B494" s="14"/>
      <c r="C494" s="8"/>
      <c r="D494" s="8"/>
      <c r="E494" s="8"/>
      <c r="F494" s="8"/>
      <c r="G494" s="8"/>
      <c r="H494" s="8"/>
      <c r="I494" s="8"/>
      <c r="J494" s="8"/>
      <c r="K494" s="8"/>
      <c r="L494" s="84"/>
      <c r="M494" s="84"/>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c r="BC494" s="36"/>
      <c r="BD494" s="36"/>
      <c r="BE494" s="36"/>
      <c r="BF494" s="36"/>
      <c r="BG494" s="36"/>
      <c r="BH494" s="36"/>
      <c r="BI494" s="36"/>
      <c r="BJ494" s="36"/>
      <c r="BK494" s="36"/>
      <c r="BL494" s="36"/>
      <c r="BM494" s="36"/>
      <c r="BN494" s="36"/>
      <c r="BO494" s="36"/>
      <c r="BP494" s="36"/>
      <c r="BQ494" s="36"/>
      <c r="BR494" s="36"/>
      <c r="BS494" s="36"/>
      <c r="BT494" s="36"/>
    </row>
    <row r="495" spans="1:72" s="3" customFormat="1" ht="53.25" customHeight="1">
      <c r="A495" s="14"/>
      <c r="B495" s="14"/>
      <c r="C495" s="8"/>
      <c r="D495" s="8"/>
      <c r="E495" s="8"/>
      <c r="F495" s="8"/>
      <c r="G495" s="8"/>
      <c r="H495" s="8"/>
      <c r="I495" s="8"/>
      <c r="J495" s="8"/>
      <c r="K495" s="8"/>
      <c r="L495" s="84"/>
      <c r="M495" s="84"/>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c r="BC495" s="36"/>
      <c r="BD495" s="36"/>
      <c r="BE495" s="36"/>
      <c r="BF495" s="36"/>
      <c r="BG495" s="36"/>
      <c r="BH495" s="36"/>
      <c r="BI495" s="36"/>
      <c r="BJ495" s="36"/>
      <c r="BK495" s="36"/>
      <c r="BL495" s="36"/>
      <c r="BM495" s="36"/>
      <c r="BN495" s="36"/>
      <c r="BO495" s="36"/>
      <c r="BP495" s="36"/>
      <c r="BQ495" s="36"/>
      <c r="BR495" s="36"/>
      <c r="BS495" s="36"/>
      <c r="BT495" s="36"/>
    </row>
    <row r="496" spans="1:72" s="3" customFormat="1" ht="33" customHeight="1">
      <c r="A496" s="14"/>
      <c r="B496" s="14"/>
      <c r="C496" s="8"/>
      <c r="D496" s="8"/>
      <c r="E496" s="8"/>
      <c r="F496" s="8"/>
      <c r="G496" s="8"/>
      <c r="H496" s="8"/>
      <c r="I496" s="8"/>
      <c r="J496" s="8"/>
      <c r="K496" s="8"/>
      <c r="L496" s="84"/>
      <c r="M496" s="84"/>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row>
    <row r="497" spans="1:72" s="3" customFormat="1" ht="79.5" customHeight="1">
      <c r="A497" s="14"/>
      <c r="B497" s="14"/>
      <c r="C497" s="8"/>
      <c r="D497" s="8"/>
      <c r="E497" s="8"/>
      <c r="F497" s="8"/>
      <c r="G497" s="8"/>
      <c r="H497" s="8"/>
      <c r="I497" s="8"/>
      <c r="J497" s="8"/>
      <c r="K497" s="8"/>
      <c r="L497" s="84"/>
      <c r="M497" s="84"/>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c r="BC497" s="36"/>
      <c r="BD497" s="36"/>
      <c r="BE497" s="36"/>
      <c r="BF497" s="36"/>
      <c r="BG497" s="36"/>
      <c r="BH497" s="36"/>
      <c r="BI497" s="36"/>
      <c r="BJ497" s="36"/>
      <c r="BK497" s="36"/>
      <c r="BL497" s="36"/>
      <c r="BM497" s="36"/>
      <c r="BN497" s="36"/>
      <c r="BO497" s="36"/>
      <c r="BP497" s="36"/>
      <c r="BQ497" s="36"/>
      <c r="BR497" s="36"/>
      <c r="BS497" s="36"/>
      <c r="BT497" s="36"/>
    </row>
    <row r="498" spans="1:72" s="3" customFormat="1" ht="23.25" customHeight="1">
      <c r="A498" s="14"/>
      <c r="B498" s="14"/>
      <c r="C498" s="8"/>
      <c r="D498" s="8"/>
      <c r="E498" s="8"/>
      <c r="F498" s="8"/>
      <c r="G498" s="8"/>
      <c r="H498" s="8"/>
      <c r="I498" s="8"/>
      <c r="J498" s="8"/>
      <c r="K498" s="8"/>
      <c r="L498" s="84"/>
      <c r="M498" s="84"/>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c r="BC498" s="36"/>
      <c r="BD498" s="36"/>
      <c r="BE498" s="36"/>
      <c r="BF498" s="36"/>
      <c r="BG498" s="36"/>
      <c r="BH498" s="36"/>
      <c r="BI498" s="36"/>
      <c r="BJ498" s="36"/>
      <c r="BK498" s="36"/>
      <c r="BL498" s="36"/>
      <c r="BM498" s="36"/>
      <c r="BN498" s="36"/>
      <c r="BO498" s="36"/>
      <c r="BP498" s="36"/>
      <c r="BQ498" s="36"/>
      <c r="BR498" s="36"/>
      <c r="BS498" s="36"/>
      <c r="BT498" s="36"/>
    </row>
    <row r="499" spans="1:72" s="3" customFormat="1" ht="32.25" customHeight="1">
      <c r="A499" s="14"/>
      <c r="B499" s="14"/>
      <c r="C499" s="8"/>
      <c r="D499" s="8"/>
      <c r="E499" s="8"/>
      <c r="F499" s="8"/>
      <c r="G499" s="8"/>
      <c r="H499" s="8"/>
      <c r="I499" s="8"/>
      <c r="J499" s="8"/>
      <c r="K499" s="8"/>
      <c r="L499" s="84"/>
      <c r="M499" s="84"/>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c r="BC499" s="36"/>
      <c r="BD499" s="36"/>
      <c r="BE499" s="36"/>
      <c r="BF499" s="36"/>
      <c r="BG499" s="36"/>
      <c r="BH499" s="36"/>
      <c r="BI499" s="36"/>
      <c r="BJ499" s="36"/>
      <c r="BK499" s="36"/>
      <c r="BL499" s="36"/>
      <c r="BM499" s="36"/>
      <c r="BN499" s="36"/>
      <c r="BO499" s="36"/>
      <c r="BP499" s="36"/>
      <c r="BQ499" s="36"/>
      <c r="BR499" s="36"/>
      <c r="BS499" s="36"/>
      <c r="BT499" s="36"/>
    </row>
    <row r="500" spans="1:72" s="3" customFormat="1" ht="23.25" customHeight="1">
      <c r="A500" s="14"/>
      <c r="B500" s="14"/>
      <c r="C500" s="8"/>
      <c r="D500" s="8"/>
      <c r="E500" s="8"/>
      <c r="F500" s="8"/>
      <c r="G500" s="8"/>
      <c r="H500" s="8"/>
      <c r="I500" s="8"/>
      <c r="J500" s="8"/>
      <c r="K500" s="8"/>
      <c r="L500" s="84"/>
      <c r="M500" s="84"/>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c r="AL500" s="36"/>
      <c r="AM500" s="36"/>
      <c r="AN500" s="36"/>
      <c r="AO500" s="36"/>
      <c r="AP500" s="36"/>
      <c r="AQ500" s="36"/>
      <c r="AR500" s="36"/>
      <c r="AS500" s="36"/>
      <c r="AT500" s="36"/>
      <c r="AU500" s="36"/>
      <c r="AV500" s="36"/>
      <c r="AW500" s="36"/>
      <c r="AX500" s="36"/>
      <c r="AY500" s="36"/>
      <c r="AZ500" s="36"/>
      <c r="BA500" s="36"/>
      <c r="BB500" s="36"/>
      <c r="BC500" s="36"/>
      <c r="BD500" s="36"/>
      <c r="BE500" s="36"/>
      <c r="BF500" s="36"/>
      <c r="BG500" s="36"/>
      <c r="BH500" s="36"/>
      <c r="BI500" s="36"/>
      <c r="BJ500" s="36"/>
      <c r="BK500" s="36"/>
      <c r="BL500" s="36"/>
      <c r="BM500" s="36"/>
      <c r="BN500" s="36"/>
      <c r="BO500" s="36"/>
      <c r="BP500" s="36"/>
      <c r="BQ500" s="36"/>
      <c r="BR500" s="36"/>
      <c r="BS500" s="36"/>
      <c r="BT500" s="36"/>
    </row>
    <row r="501" spans="1:72" s="3" customFormat="1" ht="23.25" customHeight="1">
      <c r="A501" s="14"/>
      <c r="B501" s="14"/>
      <c r="C501" s="8"/>
      <c r="D501" s="8"/>
      <c r="E501" s="8"/>
      <c r="F501" s="8"/>
      <c r="G501" s="8"/>
      <c r="H501" s="8"/>
      <c r="I501" s="8"/>
      <c r="J501" s="8"/>
      <c r="K501" s="8"/>
      <c r="L501" s="84"/>
      <c r="M501" s="84"/>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c r="BC501" s="36"/>
      <c r="BD501" s="36"/>
      <c r="BE501" s="36"/>
      <c r="BF501" s="36"/>
      <c r="BG501" s="36"/>
      <c r="BH501" s="36"/>
      <c r="BI501" s="36"/>
      <c r="BJ501" s="36"/>
      <c r="BK501" s="36"/>
      <c r="BL501" s="36"/>
      <c r="BM501" s="36"/>
      <c r="BN501" s="36"/>
      <c r="BO501" s="36"/>
      <c r="BP501" s="36"/>
      <c r="BQ501" s="36"/>
      <c r="BR501" s="36"/>
      <c r="BS501" s="36"/>
      <c r="BT501" s="36"/>
    </row>
    <row r="502" spans="1:72" s="3" customFormat="1" ht="29.25" customHeight="1">
      <c r="A502" s="14"/>
      <c r="B502" s="14"/>
      <c r="C502" s="8"/>
      <c r="D502" s="8"/>
      <c r="E502" s="8"/>
      <c r="F502" s="8"/>
      <c r="G502" s="8"/>
      <c r="H502" s="8"/>
      <c r="I502" s="8"/>
      <c r="J502" s="8"/>
      <c r="K502" s="8"/>
      <c r="L502" s="84"/>
      <c r="M502" s="84"/>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36"/>
      <c r="AN502" s="36"/>
      <c r="AO502" s="36"/>
      <c r="AP502" s="36"/>
      <c r="AQ502" s="36"/>
      <c r="AR502" s="36"/>
      <c r="AS502" s="36"/>
      <c r="AT502" s="36"/>
      <c r="AU502" s="36"/>
      <c r="AV502" s="36"/>
      <c r="AW502" s="36"/>
      <c r="AX502" s="36"/>
      <c r="AY502" s="36"/>
      <c r="AZ502" s="36"/>
      <c r="BA502" s="36"/>
      <c r="BB502" s="36"/>
      <c r="BC502" s="36"/>
      <c r="BD502" s="36"/>
      <c r="BE502" s="36"/>
      <c r="BF502" s="36"/>
      <c r="BG502" s="36"/>
      <c r="BH502" s="36"/>
      <c r="BI502" s="36"/>
      <c r="BJ502" s="36"/>
      <c r="BK502" s="36"/>
      <c r="BL502" s="36"/>
      <c r="BM502" s="36"/>
      <c r="BN502" s="36"/>
      <c r="BO502" s="36"/>
      <c r="BP502" s="36"/>
      <c r="BQ502" s="36"/>
      <c r="BR502" s="36"/>
      <c r="BS502" s="36"/>
      <c r="BT502" s="36"/>
    </row>
    <row r="503" spans="1:72">
      <c r="A503" s="14"/>
      <c r="B503" s="14"/>
      <c r="C503" s="8"/>
      <c r="D503" s="8"/>
      <c r="E503" s="8"/>
      <c r="F503" s="8"/>
      <c r="G503" s="8"/>
      <c r="H503" s="8"/>
      <c r="I503" s="8"/>
      <c r="J503" s="8"/>
      <c r="K503" s="8"/>
    </row>
    <row r="504" spans="1:72" ht="26.25" customHeight="1">
      <c r="A504" s="14"/>
      <c r="B504" s="14"/>
      <c r="C504" s="8"/>
      <c r="D504" s="8"/>
      <c r="E504" s="8"/>
      <c r="F504" s="8"/>
      <c r="G504" s="8"/>
      <c r="H504" s="8"/>
      <c r="I504" s="8"/>
      <c r="J504" s="8"/>
      <c r="K504" s="8"/>
    </row>
    <row r="505" spans="1:72" ht="27.75" customHeight="1">
      <c r="A505" s="14"/>
      <c r="B505" s="14"/>
      <c r="C505" s="8"/>
      <c r="D505" s="8"/>
      <c r="E505" s="8"/>
      <c r="F505" s="8"/>
      <c r="G505" s="8"/>
      <c r="H505" s="8"/>
      <c r="I505" s="8"/>
      <c r="J505" s="8"/>
      <c r="K505" s="8"/>
    </row>
    <row r="506" spans="1:72">
      <c r="B506" s="14"/>
      <c r="C506" s="8"/>
      <c r="D506" s="8"/>
      <c r="E506" s="8"/>
      <c r="F506" s="8"/>
      <c r="G506" s="8"/>
      <c r="H506" s="8"/>
      <c r="I506" s="8"/>
      <c r="J506" s="8"/>
      <c r="K506" s="8"/>
    </row>
    <row r="507" spans="1:72">
      <c r="B507" s="14"/>
      <c r="C507" s="8"/>
      <c r="D507" s="8"/>
      <c r="E507" s="8"/>
      <c r="F507" s="8"/>
      <c r="G507" s="8"/>
      <c r="H507" s="8"/>
      <c r="I507" s="8"/>
      <c r="J507" s="8"/>
      <c r="K507" s="8"/>
    </row>
    <row r="508" spans="1:72">
      <c r="B508" s="14"/>
      <c r="C508" s="8"/>
      <c r="D508" s="8"/>
      <c r="E508" s="8"/>
      <c r="F508" s="8"/>
      <c r="G508" s="8"/>
      <c r="H508" s="8"/>
      <c r="I508" s="8"/>
      <c r="J508" s="8"/>
      <c r="K508" s="8"/>
    </row>
    <row r="509" spans="1:72">
      <c r="B509" s="14"/>
      <c r="C509" s="8"/>
      <c r="D509" s="8"/>
      <c r="E509" s="8"/>
      <c r="F509" s="8"/>
      <c r="G509" s="8"/>
      <c r="H509" s="8"/>
      <c r="I509" s="8"/>
      <c r="J509" s="8"/>
      <c r="K509" s="8"/>
    </row>
    <row r="510" spans="1:72">
      <c r="B510" s="14"/>
      <c r="C510" s="8"/>
      <c r="D510" s="8"/>
      <c r="E510" s="8"/>
      <c r="F510" s="8"/>
      <c r="G510" s="8"/>
      <c r="H510" s="8"/>
      <c r="I510" s="8"/>
      <c r="J510" s="8"/>
      <c r="K510" s="8"/>
    </row>
    <row r="511" spans="1:72">
      <c r="B511" s="14"/>
      <c r="C511" s="8"/>
      <c r="D511" s="8"/>
      <c r="E511" s="8"/>
      <c r="F511" s="8"/>
      <c r="G511" s="8"/>
      <c r="H511" s="8"/>
      <c r="I511" s="8"/>
      <c r="J511" s="8"/>
      <c r="K511" s="8"/>
    </row>
    <row r="512" spans="1:72">
      <c r="B512" s="14"/>
      <c r="C512" s="8"/>
      <c r="D512" s="8"/>
      <c r="E512" s="8"/>
      <c r="F512" s="8"/>
      <c r="G512" s="8"/>
      <c r="H512" s="8"/>
      <c r="I512" s="8"/>
      <c r="J512" s="8"/>
      <c r="K512" s="8"/>
    </row>
    <row r="513" spans="2:11">
      <c r="B513" s="14"/>
      <c r="C513" s="8"/>
      <c r="D513" s="8"/>
      <c r="E513" s="8"/>
      <c r="F513" s="8"/>
      <c r="G513" s="8"/>
      <c r="H513" s="8"/>
      <c r="I513" s="8"/>
      <c r="J513" s="8"/>
      <c r="K513" s="8"/>
    </row>
    <row r="514" spans="2:11">
      <c r="B514" s="14"/>
      <c r="C514" s="8"/>
      <c r="D514" s="8"/>
      <c r="E514" s="8"/>
      <c r="F514" s="8"/>
      <c r="G514" s="8"/>
      <c r="H514" s="8"/>
      <c r="I514" s="8"/>
      <c r="J514" s="8"/>
      <c r="K514" s="8"/>
    </row>
    <row r="515" spans="2:11">
      <c r="B515" s="14"/>
      <c r="C515" s="8"/>
      <c r="D515" s="8"/>
      <c r="E515" s="8"/>
      <c r="F515" s="8"/>
      <c r="G515" s="8"/>
      <c r="H515" s="8"/>
      <c r="I515" s="8"/>
      <c r="J515" s="8"/>
      <c r="K515" s="8"/>
    </row>
    <row r="516" spans="2:11">
      <c r="B516" s="14"/>
      <c r="C516" s="8"/>
      <c r="D516" s="8"/>
      <c r="E516" s="8"/>
      <c r="F516" s="8"/>
      <c r="G516" s="8"/>
      <c r="H516" s="8"/>
      <c r="I516" s="8"/>
      <c r="J516" s="8"/>
      <c r="K516" s="8"/>
    </row>
    <row r="517" spans="2:11">
      <c r="B517" s="14"/>
      <c r="C517" s="8"/>
      <c r="D517" s="8"/>
      <c r="E517" s="8"/>
      <c r="F517" s="8"/>
      <c r="G517" s="8"/>
      <c r="H517" s="8"/>
      <c r="I517" s="8"/>
      <c r="J517" s="8"/>
      <c r="K517" s="8"/>
    </row>
  </sheetData>
  <mergeCells count="444">
    <mergeCell ref="E463:I463"/>
    <mergeCell ref="E464:I464"/>
    <mergeCell ref="E465:I465"/>
    <mergeCell ref="C459:I459"/>
    <mergeCell ref="C183:K183"/>
    <mergeCell ref="C184:K184"/>
    <mergeCell ref="J185:K185"/>
    <mergeCell ref="E233:I233"/>
    <mergeCell ref="E296:I296"/>
    <mergeCell ref="E364:I364"/>
    <mergeCell ref="C174:K174"/>
    <mergeCell ref="C175:K175"/>
    <mergeCell ref="C176:K176"/>
    <mergeCell ref="C177:K177"/>
    <mergeCell ref="C178:K178"/>
    <mergeCell ref="C179:K179"/>
    <mergeCell ref="C180:K180"/>
    <mergeCell ref="C181:K181"/>
    <mergeCell ref="C182:K182"/>
    <mergeCell ref="C165:K165"/>
    <mergeCell ref="C166:K166"/>
    <mergeCell ref="C167:K167"/>
    <mergeCell ref="C168:K168"/>
    <mergeCell ref="C169:K169"/>
    <mergeCell ref="C170:K170"/>
    <mergeCell ref="C171:K171"/>
    <mergeCell ref="C172:K172"/>
    <mergeCell ref="C173:K173"/>
    <mergeCell ref="C156:K156"/>
    <mergeCell ref="C157:K157"/>
    <mergeCell ref="C158:K158"/>
    <mergeCell ref="C159:K159"/>
    <mergeCell ref="C160:K160"/>
    <mergeCell ref="C161:K161"/>
    <mergeCell ref="C162:K162"/>
    <mergeCell ref="C163:K163"/>
    <mergeCell ref="C164:K164"/>
    <mergeCell ref="C42:L42"/>
    <mergeCell ref="C43:L43"/>
    <mergeCell ref="C149:K149"/>
    <mergeCell ref="C150:K150"/>
    <mergeCell ref="C151:K151"/>
    <mergeCell ref="C152:K152"/>
    <mergeCell ref="C153:K153"/>
    <mergeCell ref="C154:K154"/>
    <mergeCell ref="C155:K155"/>
    <mergeCell ref="C2:M4"/>
    <mergeCell ref="D7:L8"/>
    <mergeCell ref="C9:L9"/>
    <mergeCell ref="C10:L10"/>
    <mergeCell ref="C11:L11"/>
    <mergeCell ref="C34:L34"/>
    <mergeCell ref="C35:G35"/>
    <mergeCell ref="J35:L35"/>
    <mergeCell ref="C41:G41"/>
    <mergeCell ref="H41:I41"/>
    <mergeCell ref="E432:I432"/>
    <mergeCell ref="E125:I125"/>
    <mergeCell ref="E120:I120"/>
    <mergeCell ref="E119:I119"/>
    <mergeCell ref="D111:I111"/>
    <mergeCell ref="E126:I126"/>
    <mergeCell ref="E122:I122"/>
    <mergeCell ref="E123:I123"/>
    <mergeCell ref="E130:I130"/>
    <mergeCell ref="E127:I127"/>
    <mergeCell ref="E139:I139"/>
    <mergeCell ref="E136:I136"/>
    <mergeCell ref="D143:I143"/>
    <mergeCell ref="E142:I142"/>
    <mergeCell ref="E275:I275"/>
    <mergeCell ref="E195:I195"/>
    <mergeCell ref="E116:I116"/>
    <mergeCell ref="E117:I117"/>
    <mergeCell ref="E118:I118"/>
    <mergeCell ref="E262:I262"/>
    <mergeCell ref="E272:I272"/>
    <mergeCell ref="E234:I234"/>
    <mergeCell ref="E200:I200"/>
    <mergeCell ref="D270:I270"/>
    <mergeCell ref="E89:I89"/>
    <mergeCell ref="E94:I94"/>
    <mergeCell ref="E97:I97"/>
    <mergeCell ref="E112:I112"/>
    <mergeCell ref="D90:I90"/>
    <mergeCell ref="E88:I88"/>
    <mergeCell ref="E108:I108"/>
    <mergeCell ref="E58:I58"/>
    <mergeCell ref="E61:I61"/>
    <mergeCell ref="E64:I64"/>
    <mergeCell ref="E59:I59"/>
    <mergeCell ref="D76:I76"/>
    <mergeCell ref="E62:I62"/>
    <mergeCell ref="E60:I60"/>
    <mergeCell ref="E87:I87"/>
    <mergeCell ref="E83:I83"/>
    <mergeCell ref="E63:I63"/>
    <mergeCell ref="E65:I65"/>
    <mergeCell ref="E78:I78"/>
    <mergeCell ref="E73:I73"/>
    <mergeCell ref="E81:I81"/>
    <mergeCell ref="D80:I80"/>
    <mergeCell ref="E85:I85"/>
    <mergeCell ref="E340:I340"/>
    <mergeCell ref="D410:I410"/>
    <mergeCell ref="E411:I411"/>
    <mergeCell ref="E124:I124"/>
    <mergeCell ref="E189:I189"/>
    <mergeCell ref="E84:I84"/>
    <mergeCell ref="E93:I93"/>
    <mergeCell ref="D95:I95"/>
    <mergeCell ref="E104:I104"/>
    <mergeCell ref="D109:I109"/>
    <mergeCell ref="E110:I110"/>
    <mergeCell ref="E107:I107"/>
    <mergeCell ref="E103:I103"/>
    <mergeCell ref="E98:I98"/>
    <mergeCell ref="E92:I92"/>
    <mergeCell ref="E99:I99"/>
    <mergeCell ref="E96:I96"/>
    <mergeCell ref="D86:I86"/>
    <mergeCell ref="D113:I113"/>
    <mergeCell ref="E114:I114"/>
    <mergeCell ref="E75:I75"/>
    <mergeCell ref="D79:I79"/>
    <mergeCell ref="E71:I71"/>
    <mergeCell ref="E209:I209"/>
    <mergeCell ref="E198:I198"/>
    <mergeCell ref="E263:I263"/>
    <mergeCell ref="E230:I230"/>
    <mergeCell ref="E249:I249"/>
    <mergeCell ref="E251:I251"/>
    <mergeCell ref="D256:I256"/>
    <mergeCell ref="E186:I186"/>
    <mergeCell ref="E196:I196"/>
    <mergeCell ref="D229:I229"/>
    <mergeCell ref="E191:I191"/>
    <mergeCell ref="E206:I206"/>
    <mergeCell ref="E207:I207"/>
    <mergeCell ref="E201:I201"/>
    <mergeCell ref="E219:I219"/>
    <mergeCell ref="E255:I255"/>
    <mergeCell ref="E239:I239"/>
    <mergeCell ref="E447:I447"/>
    <mergeCell ref="E448:I448"/>
    <mergeCell ref="E449:I449"/>
    <mergeCell ref="E450:I450"/>
    <mergeCell ref="E398:I398"/>
    <mergeCell ref="E430:I430"/>
    <mergeCell ref="D425:I425"/>
    <mergeCell ref="D427:I427"/>
    <mergeCell ref="D415:I415"/>
    <mergeCell ref="E418:I418"/>
    <mergeCell ref="E409:I409"/>
    <mergeCell ref="E401:I401"/>
    <mergeCell ref="D412:I412"/>
    <mergeCell ref="E437:I437"/>
    <mergeCell ref="E438:I438"/>
    <mergeCell ref="E445:I445"/>
    <mergeCell ref="E444:I444"/>
    <mergeCell ref="E441:I441"/>
    <mergeCell ref="D400:I400"/>
    <mergeCell ref="D403:I403"/>
    <mergeCell ref="E404:I404"/>
    <mergeCell ref="D422:I422"/>
    <mergeCell ref="E442:I442"/>
    <mergeCell ref="E443:I443"/>
    <mergeCell ref="E408:I408"/>
    <mergeCell ref="D405:I405"/>
    <mergeCell ref="E354:I354"/>
    <mergeCell ref="E387:I387"/>
    <mergeCell ref="D379:I379"/>
    <mergeCell ref="D381:I381"/>
    <mergeCell ref="D388:I388"/>
    <mergeCell ref="E365:I365"/>
    <mergeCell ref="D394:I394"/>
    <mergeCell ref="D376:I376"/>
    <mergeCell ref="E380:I380"/>
    <mergeCell ref="D366:I366"/>
    <mergeCell ref="E392:I392"/>
    <mergeCell ref="E377:I377"/>
    <mergeCell ref="E375:I375"/>
    <mergeCell ref="E362:I362"/>
    <mergeCell ref="E384:I384"/>
    <mergeCell ref="D370:I370"/>
    <mergeCell ref="E372:I372"/>
    <mergeCell ref="E396:I396"/>
    <mergeCell ref="E402:I402"/>
    <mergeCell ref="E395:I395"/>
    <mergeCell ref="E378:I378"/>
    <mergeCell ref="E353:I353"/>
    <mergeCell ref="E374:I374"/>
    <mergeCell ref="E291:I291"/>
    <mergeCell ref="E292:I292"/>
    <mergeCell ref="D348:I348"/>
    <mergeCell ref="D345:I345"/>
    <mergeCell ref="D355:I355"/>
    <mergeCell ref="D360:I360"/>
    <mergeCell ref="E371:I371"/>
    <mergeCell ref="D369:I369"/>
    <mergeCell ref="E351:I351"/>
    <mergeCell ref="D349:I349"/>
    <mergeCell ref="E356:I356"/>
    <mergeCell ref="E311:I311"/>
    <mergeCell ref="E397:I397"/>
    <mergeCell ref="E347:I347"/>
    <mergeCell ref="H39:I39"/>
    <mergeCell ref="E51:I51"/>
    <mergeCell ref="E66:I66"/>
    <mergeCell ref="E269:I269"/>
    <mergeCell ref="E344:I344"/>
    <mergeCell ref="E352:I352"/>
    <mergeCell ref="D284:I284"/>
    <mergeCell ref="E282:I282"/>
    <mergeCell ref="D188:I188"/>
    <mergeCell ref="E193:I193"/>
    <mergeCell ref="D194:I194"/>
    <mergeCell ref="E192:I192"/>
    <mergeCell ref="E211:I211"/>
    <mergeCell ref="D252:I252"/>
    <mergeCell ref="B185:H185"/>
    <mergeCell ref="E224:I224"/>
    <mergeCell ref="E225:I225"/>
    <mergeCell ref="C16:G16"/>
    <mergeCell ref="C33:G33"/>
    <mergeCell ref="H38:I38"/>
    <mergeCell ref="C30:G30"/>
    <mergeCell ref="C26:G26"/>
    <mergeCell ref="C24:G24"/>
    <mergeCell ref="E91:I91"/>
    <mergeCell ref="E100:I100"/>
    <mergeCell ref="E101:I101"/>
    <mergeCell ref="C20:G20"/>
    <mergeCell ref="C25:G25"/>
    <mergeCell ref="E48:I48"/>
    <mergeCell ref="C21:G21"/>
    <mergeCell ref="C22:G22"/>
    <mergeCell ref="C23:G23"/>
    <mergeCell ref="E68:I68"/>
    <mergeCell ref="E82:I82"/>
    <mergeCell ref="E52:I52"/>
    <mergeCell ref="E55:I55"/>
    <mergeCell ref="E53:I53"/>
    <mergeCell ref="E423:I423"/>
    <mergeCell ref="E428:I428"/>
    <mergeCell ref="E426:I426"/>
    <mergeCell ref="D416:I416"/>
    <mergeCell ref="E417:I417"/>
    <mergeCell ref="E419:I419"/>
    <mergeCell ref="E343:I343"/>
    <mergeCell ref="E212:I212"/>
    <mergeCell ref="D216:I216"/>
    <mergeCell ref="E215:I215"/>
    <mergeCell ref="E221:I221"/>
    <mergeCell ref="E222:I222"/>
    <mergeCell ref="D318:I318"/>
    <mergeCell ref="D358:I358"/>
    <mergeCell ref="D337:I337"/>
    <mergeCell ref="D235:I235"/>
    <mergeCell ref="D241:I241"/>
    <mergeCell ref="D237:I237"/>
    <mergeCell ref="E300:I300"/>
    <mergeCell ref="D274:I274"/>
    <mergeCell ref="E339:I339"/>
    <mergeCell ref="D267:I267"/>
    <mergeCell ref="E277:I277"/>
    <mergeCell ref="E293:I293"/>
    <mergeCell ref="E338:I338"/>
    <mergeCell ref="E301:I301"/>
    <mergeCell ref="E276:I276"/>
    <mergeCell ref="D294:I294"/>
    <mergeCell ref="E289:I289"/>
    <mergeCell ref="E283:I283"/>
    <mergeCell ref="D330:I330"/>
    <mergeCell ref="E297:I297"/>
    <mergeCell ref="E288:I288"/>
    <mergeCell ref="E314:I314"/>
    <mergeCell ref="E303:I303"/>
    <mergeCell ref="D328:I328"/>
    <mergeCell ref="E326:I326"/>
    <mergeCell ref="E306:I306"/>
    <mergeCell ref="E313:I313"/>
    <mergeCell ref="E317:I317"/>
    <mergeCell ref="E327:I327"/>
    <mergeCell ref="E329:I329"/>
    <mergeCell ref="E321:I321"/>
    <mergeCell ref="E322:I322"/>
    <mergeCell ref="E323:I323"/>
    <mergeCell ref="E333:I333"/>
    <mergeCell ref="D315:I315"/>
    <mergeCell ref="E298:I298"/>
    <mergeCell ref="C386:C387"/>
    <mergeCell ref="E368:I368"/>
    <mergeCell ref="E259:I259"/>
    <mergeCell ref="D260:I260"/>
    <mergeCell ref="E266:I266"/>
    <mergeCell ref="E268:I268"/>
    <mergeCell ref="E305:I305"/>
    <mergeCell ref="E287:I287"/>
    <mergeCell ref="E280:I280"/>
    <mergeCell ref="E281:I281"/>
    <mergeCell ref="E320:I320"/>
    <mergeCell ref="D286:I286"/>
    <mergeCell ref="E309:I309"/>
    <mergeCell ref="E295:I295"/>
    <mergeCell ref="E285:I285"/>
    <mergeCell ref="D299:I299"/>
    <mergeCell ref="E308:I308"/>
    <mergeCell ref="E307:I307"/>
    <mergeCell ref="E334:I334"/>
    <mergeCell ref="D335:I335"/>
    <mergeCell ref="E324:I324"/>
    <mergeCell ref="D310:I310"/>
    <mergeCell ref="D325:I325"/>
    <mergeCell ref="D312:I312"/>
    <mergeCell ref="E56:I56"/>
    <mergeCell ref="D227:I227"/>
    <mergeCell ref="E228:I228"/>
    <mergeCell ref="E232:I232"/>
    <mergeCell ref="D208:I208"/>
    <mergeCell ref="E236:I236"/>
    <mergeCell ref="E231:I231"/>
    <mergeCell ref="E72:I72"/>
    <mergeCell ref="E69:I69"/>
    <mergeCell ref="E70:I70"/>
    <mergeCell ref="D223:I223"/>
    <mergeCell ref="E203:I203"/>
    <mergeCell ref="E128:I128"/>
    <mergeCell ref="E129:I129"/>
    <mergeCell ref="E138:I138"/>
    <mergeCell ref="C15:G15"/>
    <mergeCell ref="C17:G17"/>
    <mergeCell ref="C14:G14"/>
    <mergeCell ref="H40:I40"/>
    <mergeCell ref="E331:I331"/>
    <mergeCell ref="E332:I332"/>
    <mergeCell ref="E264:I264"/>
    <mergeCell ref="C18:G18"/>
    <mergeCell ref="D302:I302"/>
    <mergeCell ref="E273:I273"/>
    <mergeCell ref="D187:I187"/>
    <mergeCell ref="D213:I213"/>
    <mergeCell ref="E220:I220"/>
    <mergeCell ref="D217:I217"/>
    <mergeCell ref="E248:I248"/>
    <mergeCell ref="E253:I253"/>
    <mergeCell ref="E271:I271"/>
    <mergeCell ref="E246:I246"/>
    <mergeCell ref="E205:I205"/>
    <mergeCell ref="D204:I204"/>
    <mergeCell ref="H13:I13"/>
    <mergeCell ref="D145:I145"/>
    <mergeCell ref="E57:I57"/>
    <mergeCell ref="E54:I54"/>
    <mergeCell ref="C13:G13"/>
    <mergeCell ref="E44:I44"/>
    <mergeCell ref="E45:I45"/>
    <mergeCell ref="E46:I46"/>
    <mergeCell ref="E47:I47"/>
    <mergeCell ref="C27:G27"/>
    <mergeCell ref="E50:I50"/>
    <mergeCell ref="H14:I14"/>
    <mergeCell ref="E49:I49"/>
    <mergeCell ref="C37:G37"/>
    <mergeCell ref="H37:I37"/>
    <mergeCell ref="C29:G29"/>
    <mergeCell ref="C40:G40"/>
    <mergeCell ref="C32:G32"/>
    <mergeCell ref="C39:G39"/>
    <mergeCell ref="C28:G28"/>
    <mergeCell ref="C38:G38"/>
    <mergeCell ref="E102:I102"/>
    <mergeCell ref="E106:I106"/>
    <mergeCell ref="D105:I105"/>
    <mergeCell ref="D135:I135"/>
    <mergeCell ref="E115:I115"/>
    <mergeCell ref="D132:I132"/>
    <mergeCell ref="E133:I133"/>
    <mergeCell ref="E134:I134"/>
    <mergeCell ref="E131:I131"/>
    <mergeCell ref="D121:I121"/>
    <mergeCell ref="C31:G31"/>
    <mergeCell ref="E350:I350"/>
    <mergeCell ref="E440:I440"/>
    <mergeCell ref="E420:I420"/>
    <mergeCell ref="E421:I421"/>
    <mergeCell ref="E399:I399"/>
    <mergeCell ref="E382:I382"/>
    <mergeCell ref="E383:I383"/>
    <mergeCell ref="D390:I390"/>
    <mergeCell ref="D436:I436"/>
    <mergeCell ref="D393:I393"/>
    <mergeCell ref="E406:I406"/>
    <mergeCell ref="E435:I435"/>
    <mergeCell ref="E385:I385"/>
    <mergeCell ref="D386:I386"/>
    <mergeCell ref="E357:I357"/>
    <mergeCell ref="D433:I433"/>
    <mergeCell ref="E431:I431"/>
    <mergeCell ref="E429:I429"/>
    <mergeCell ref="E452:I452"/>
    <mergeCell ref="E439:I439"/>
    <mergeCell ref="D453:I453"/>
    <mergeCell ref="E414:I414"/>
    <mergeCell ref="E407:I407"/>
    <mergeCell ref="E226:I226"/>
    <mergeCell ref="D261:I261"/>
    <mergeCell ref="E278:I278"/>
    <mergeCell ref="E279:I279"/>
    <mergeCell ref="E244:I244"/>
    <mergeCell ref="E254:I254"/>
    <mergeCell ref="E245:I245"/>
    <mergeCell ref="D247:I247"/>
    <mergeCell ref="D250:I250"/>
    <mergeCell ref="D240:I240"/>
    <mergeCell ref="E242:I242"/>
    <mergeCell ref="E243:I243"/>
    <mergeCell ref="E451:I451"/>
    <mergeCell ref="E359:I359"/>
    <mergeCell ref="E361:I361"/>
    <mergeCell ref="E373:I373"/>
    <mergeCell ref="E446:I446"/>
    <mergeCell ref="E424:I424"/>
    <mergeCell ref="E363:I363"/>
    <mergeCell ref="E341:I341"/>
    <mergeCell ref="E74:I74"/>
    <mergeCell ref="D199:I199"/>
    <mergeCell ref="D210:I210"/>
    <mergeCell ref="E265:I265"/>
    <mergeCell ref="E190:I190"/>
    <mergeCell ref="E218:I218"/>
    <mergeCell ref="D197:I197"/>
    <mergeCell ref="E144:I144"/>
    <mergeCell ref="E67:I67"/>
    <mergeCell ref="C19:G19"/>
    <mergeCell ref="E202:I202"/>
    <mergeCell ref="E137:I137"/>
    <mergeCell ref="E304:I304"/>
    <mergeCell ref="E146:I146"/>
    <mergeCell ref="E147:I147"/>
    <mergeCell ref="D148:I148"/>
    <mergeCell ref="E290:I290"/>
    <mergeCell ref="E140:I140"/>
    <mergeCell ref="E141:I141"/>
  </mergeCells>
  <pageMargins left="0.70866141732283472" right="0.70866141732283472" top="0.74803149606299213" bottom="0" header="0.31496062992125984" footer="0"/>
  <pageSetup scale="37" fitToWidth="13" fitToHeight="14" orientation="landscape" r:id="rId1"/>
  <rowBreaks count="13" manualBreakCount="13">
    <brk id="57" min="1" max="31" man="1"/>
    <brk id="88" min="1" max="31" man="1"/>
    <brk id="126" min="1" max="31" man="1"/>
    <brk id="162" min="1" max="12" man="1"/>
    <brk id="187" min="1" max="31" man="1"/>
    <brk id="208" min="1" max="31" man="1"/>
    <brk id="240" min="1" max="31" man="1"/>
    <brk id="281" min="1" max="31" man="1"/>
    <brk id="324" min="1" max="31" man="1"/>
    <brk id="372" min="1" max="31" man="1"/>
    <brk id="418" min="1" max="31" man="1"/>
    <brk id="475" min="1" max="12" man="1"/>
    <brk id="511"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belma.kojasevic</cp:lastModifiedBy>
  <cp:lastPrinted>2022-11-25T08:45:37Z</cp:lastPrinted>
  <dcterms:created xsi:type="dcterms:W3CDTF">2019-06-11T06:52:31Z</dcterms:created>
  <dcterms:modified xsi:type="dcterms:W3CDTF">2022-11-25T08:46:54Z</dcterms:modified>
</cp:coreProperties>
</file>